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3"/>
  <workbookPr codeName="ThisWorkbook"/>
  <mc:AlternateContent xmlns:mc="http://schemas.openxmlformats.org/markup-compatibility/2006">
    <mc:Choice Requires="x15">
      <x15ac:absPath xmlns:x15ac="http://schemas.microsoft.com/office/spreadsheetml/2010/11/ac" url="https://bcgcloudeur.sharepoint.com/sites/408330-08/Shared Documents/06 Final docs for handover/"/>
    </mc:Choice>
  </mc:AlternateContent>
  <xr:revisionPtr revIDLastSave="32" documentId="8_{347272E2-EEF7-45F2-A2A2-393C340A5B99}" xr6:coauthVersionLast="47" xr6:coauthVersionMax="47" xr10:uidLastSave="{5D1E2750-D16F-FA49-862C-02D6A84BE4DC}"/>
  <bookViews>
    <workbookView xWindow="0" yWindow="740" windowWidth="30240" windowHeight="18900" xr2:uid="{00000000-000D-0000-FFFF-FFFF00000000}"/>
  </bookViews>
  <sheets>
    <sheet name="Übersicht" sheetId="62" r:id="rId1"/>
    <sheet name="Vergleichsrechner" sheetId="60" r:id="rId2"/>
    <sheet name="Hilfstabellen" sheetId="61" r:id="rId3"/>
  </sheets>
  <definedNames>
    <definedName name="Title" localSheetId="2">Hilfstabellen!$C$2</definedName>
    <definedName name="Title" localSheetId="0">Übersicht!$C$2</definedName>
    <definedName name="Title" localSheetId="1">Vergleichsrechner!#REF!</definedName>
    <definedName name="Titl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0" i="60" l="1"/>
  <c r="E41" i="60"/>
  <c r="E42" i="60"/>
  <c r="F36" i="60"/>
  <c r="G36" i="60"/>
  <c r="E36" i="60"/>
  <c r="D22" i="60"/>
  <c r="D21" i="60"/>
  <c r="D20" i="60"/>
  <c r="F37" i="60"/>
  <c r="G37" i="60"/>
  <c r="E37" i="60"/>
  <c r="G39" i="60"/>
  <c r="F39" i="60"/>
  <c r="E39" i="60"/>
  <c r="D24" i="60"/>
  <c r="F38" i="60" l="1"/>
  <c r="E38" i="60"/>
  <c r="G38" i="60"/>
</calcChain>
</file>

<file path=xl/sharedStrings.xml><?xml version="1.0" encoding="utf-8"?>
<sst xmlns="http://schemas.openxmlformats.org/spreadsheetml/2006/main" count="81" uniqueCount="73">
  <si>
    <t>Ab wann lohnt sich Mehrweg?</t>
  </si>
  <si>
    <t>Antwortfeld</t>
  </si>
  <si>
    <t>Allgemeine Infos</t>
  </si>
  <si>
    <t>Öffnungszeiten</t>
  </si>
  <si>
    <t>Wieviel Tage die Woche hat der Betrieb geöffnet?</t>
  </si>
  <si>
    <t>Wieviele Wochen im Jahr hat der Betrieb geöffnet?</t>
  </si>
  <si>
    <t>Schalen/Teller</t>
  </si>
  <si>
    <t xml:space="preserve">Becher </t>
  </si>
  <si>
    <t>To-Go Produkte</t>
  </si>
  <si>
    <t>Wieviele To-Go Produkte werden pro Tag benötigt?</t>
  </si>
  <si>
    <t>Ich weiß circa, wieviel mich ein Einwegbehälter aktuell pro Stück kostet:</t>
  </si>
  <si>
    <t>Spülung</t>
  </si>
  <si>
    <t>Ist eine Spülung der Mehrwegbehälter vor Ort im Restaurant vorgesehen?</t>
  </si>
  <si>
    <t>Ja</t>
  </si>
  <si>
    <t>Angebot 1</t>
  </si>
  <si>
    <t>Angebot 2</t>
  </si>
  <si>
    <t>Angebot 3</t>
  </si>
  <si>
    <t>Mehrweg Angebote</t>
  </si>
  <si>
    <t>Wie hoch ist die einmalige Anmeldegebühr?</t>
  </si>
  <si>
    <t>Wie hoch ist die monatliche Grundgebühr?</t>
  </si>
  <si>
    <t>Wieviel Pfand muss pro Teller/Schale hinterlegt werden?</t>
  </si>
  <si>
    <t>Wieviel Pfand muss pro Becher hinterlegt werden?</t>
  </si>
  <si>
    <t>Wie hoch ist die Nutzungsgebühr pro Schale/Teller?</t>
  </si>
  <si>
    <t>Wie hoch ist die Nutzungsgebühr pro Becher?</t>
  </si>
  <si>
    <t>Wie hoch ist der monatliche Mindestabsatz?</t>
  </si>
  <si>
    <t>Finanzielle Betrachtung</t>
  </si>
  <si>
    <t>Jährliche Einwegkosten:</t>
  </si>
  <si>
    <t>Jährliche Mehrwegkosten:</t>
  </si>
  <si>
    <t>Differenz (Einweg-Mehrweg):</t>
  </si>
  <si>
    <t>Hinterlegter Pfand (bei 3x Menge an Behältern):</t>
  </si>
  <si>
    <t>Mehrweg Vergleichsrechner Hilfstabellen</t>
  </si>
  <si>
    <t>Wochentage</t>
  </si>
  <si>
    <t>Wochen im Jahr</t>
  </si>
  <si>
    <t>Mehrwegbehälter</t>
  </si>
  <si>
    <t>Einwegpreis</t>
  </si>
  <si>
    <t>Spülkosten</t>
  </si>
  <si>
    <t>Annahmen Ökologische Betrachtung</t>
  </si>
  <si>
    <t xml:space="preserve"> Wie hoch sind die internen Spülkosten pro Behälter? </t>
  </si>
  <si>
    <t>Nein</t>
  </si>
  <si>
    <t>Wie hoch sind die Spülkosten je Behälter laut Angebot des Systemanbieters?</t>
  </si>
  <si>
    <t>Eingesparte Emissionen (Schätzung CO2e/Jahr):</t>
  </si>
  <si>
    <t>Wie hoch ist die Transportgebühr?</t>
  </si>
  <si>
    <t>Einweg Kosten</t>
  </si>
  <si>
    <t>Vermiedener Verpackungsabfall (Schätzung kg/Jahr):</t>
  </si>
  <si>
    <t>Eingesparte Wassermenge (Schätzung Liter/Jahr):</t>
  </si>
  <si>
    <t>Gramm Abfall je Becher</t>
  </si>
  <si>
    <t>Gramm Abfall je Bowl</t>
  </si>
  <si>
    <t>Liter je Behälter</t>
  </si>
  <si>
    <t>Gramm CO2eq je Bowl</t>
  </si>
  <si>
    <t>Gramm CO2eq je Becher</t>
  </si>
  <si>
    <t>Beschreibung</t>
  </si>
  <si>
    <t>Farbkennzeichnung</t>
  </si>
  <si>
    <t>xxx</t>
  </si>
  <si>
    <t>Ergebnis (nicht zu befüllen)</t>
  </si>
  <si>
    <t>Übersicht:</t>
  </si>
  <si>
    <t>Einführung (Beschreibung, Farbkennzeichnungen, Tab-Struktur)</t>
  </si>
  <si>
    <t>Vergleichsrechner</t>
  </si>
  <si>
    <t xml:space="preserve">Der Rechner wurde in Zusammenarbeit mit der mehrweg.einfach.machen Allianz erstellt und kann als Open Source Tool genutzt werden. </t>
  </si>
  <si>
    <t xml:space="preserve">Zudem bietet der Rechner die Möglichkeit eine erste Einschätzung ökologischer Einsparpotentiale zu errechnen. </t>
  </si>
  <si>
    <t xml:space="preserve">Grundlage für die Befüllung des Rechners ist das Einholen mindestens eines Angebots von einem Mehrweganbieter. </t>
  </si>
  <si>
    <t xml:space="preserve">Das Ziel des Rechners ist es die Wirtschaftlichkeit eines Mehrwegsystems für eine Gastronomie zu bewerten. </t>
  </si>
  <si>
    <t xml:space="preserve">Der Rechner kann von interessierten Gastronomien selbst befüllt werden und liefert einen dynamischen Preisvergleich. </t>
  </si>
  <si>
    <t>Hintergrundinformationen für den Rechner (keine Bearbeitung vorgesehen)</t>
  </si>
  <si>
    <t>Durch Gastronomien zu befüllender Mehrwegrechner</t>
  </si>
  <si>
    <t>Durch Gastronomie zu befüllen</t>
  </si>
  <si>
    <t>Hilfstabellen:</t>
  </si>
  <si>
    <t>Tab-Struktur</t>
  </si>
  <si>
    <t>Vergleichsrechner:</t>
  </si>
  <si>
    <t>Mehrweg Vergleichsrechner für Gastronomiebetriebe</t>
  </si>
  <si>
    <t xml:space="preserve">Informationen zum 
To-Go Angebot des Betriebs </t>
  </si>
  <si>
    <t>Angebote von Mehrweganbietern</t>
  </si>
  <si>
    <t>Ergebnisse des Rechners</t>
  </si>
  <si>
    <t>Ökologische Betrachtung*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</si>
</sst>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64" formatCode="_-&quot;£&quot;* #,##0_-;\-&quot;£&quot;* #,##0_-;_-&quot;£&quot;* &quot;-&quot;_-;_-@_-"/>
    <numFmt numFmtId="165" formatCode="_-&quot;£&quot;* #,##0.00_-;\-&quot;£&quot;* #,##0.00_-;_-&quot;£&quot;* &quot;-&quot;??_-;_-@_-"/>
    <numFmt numFmtId="166" formatCode="#,##0.0_);\(#,##0.0\);0.0_);@_)"/>
    <numFmt numFmtId="167" formatCode="0.0%_);\(0.0%\)"/>
    <numFmt numFmtId="168" formatCode="dd\-mmm\-yy_)"/>
    <numFmt numFmtId="169" formatCode=";;;"/>
    <numFmt numFmtId="170" formatCode="#,##0_);\(#,##0\);0_);@_)"/>
    <numFmt numFmtId="171" formatCode="#,##0.00\ &quot;€&quot;"/>
    <numFmt numFmtId="172" formatCode="#,##0\ &quot;€&quot;"/>
    <numFmt numFmtId="173" formatCode="#,##0.000\ &quot;€&quot;"/>
    <numFmt numFmtId="174" formatCode="#,##0.0"/>
  </numFmts>
  <fonts count="37" x14ac:knownFonts="1">
    <font>
      <sz val="10"/>
      <name val="Arial"/>
    </font>
    <font>
      <sz val="10"/>
      <color indexed="12"/>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6"/>
      <color rgb="FF006100"/>
      <name val="Arial"/>
      <family val="2"/>
    </font>
    <font>
      <sz val="16"/>
      <color rgb="FF9C0006"/>
      <name val="Arial"/>
      <family val="2"/>
    </font>
    <font>
      <sz val="16"/>
      <color rgb="FF9C6500"/>
      <name val="Arial"/>
      <family val="2"/>
    </font>
    <font>
      <b/>
      <sz val="16"/>
      <color rgb="FF3F3F3F"/>
      <name val="Arial"/>
      <family val="2"/>
    </font>
    <font>
      <b/>
      <sz val="16"/>
      <color rgb="FFFA7D00"/>
      <name val="Arial"/>
      <family val="2"/>
    </font>
    <font>
      <sz val="16"/>
      <color rgb="FFFA7D00"/>
      <name val="Arial"/>
      <family val="2"/>
    </font>
    <font>
      <b/>
      <sz val="16"/>
      <color theme="0"/>
      <name val="Arial"/>
      <family val="2"/>
    </font>
    <font>
      <sz val="16"/>
      <color rgb="FFFF0000"/>
      <name val="Arial"/>
      <family val="2"/>
    </font>
    <font>
      <sz val="10"/>
      <name val="Arial"/>
      <family val="2"/>
    </font>
    <font>
      <i/>
      <sz val="16"/>
      <color rgb="FF7F7F7F"/>
      <name val="Arial"/>
      <family val="2"/>
    </font>
    <font>
      <b/>
      <sz val="16"/>
      <color theme="1"/>
      <name val="Arial"/>
      <family val="2"/>
    </font>
    <font>
      <sz val="16"/>
      <color theme="0"/>
      <name val="Arial"/>
      <family val="2"/>
    </font>
    <font>
      <sz val="16"/>
      <color theme="1"/>
      <name val="Arial"/>
      <family val="2"/>
    </font>
    <font>
      <sz val="10"/>
      <color rgb="FF0000FF"/>
      <name val="Arial"/>
      <family val="2"/>
    </font>
    <font>
      <sz val="10"/>
      <name val="Arial"/>
      <family val="2"/>
    </font>
    <font>
      <b/>
      <sz val="10"/>
      <color indexed="9"/>
      <name val="Arial"/>
      <family val="2"/>
    </font>
    <font>
      <b/>
      <sz val="10"/>
      <color theme="3"/>
      <name val="Arial"/>
      <family val="2"/>
    </font>
    <font>
      <sz val="10"/>
      <color theme="3"/>
      <name val="Arial"/>
      <family val="2"/>
    </font>
    <font>
      <b/>
      <sz val="12"/>
      <color rgb="FF29BA74"/>
      <name val="Calibri"/>
      <family val="2"/>
      <charset val="238"/>
      <scheme val="minor"/>
    </font>
    <font>
      <b/>
      <sz val="10"/>
      <name val="Arial"/>
      <family val="2"/>
    </font>
    <font>
      <b/>
      <sz val="11"/>
      <color rgb="FF002060"/>
      <name val="Arial"/>
      <family val="2"/>
    </font>
    <font>
      <sz val="9"/>
      <color rgb="FF002060"/>
      <name val="Arial"/>
      <family val="2"/>
    </font>
    <font>
      <b/>
      <sz val="12"/>
      <name val="Arial"/>
      <family val="2"/>
    </font>
    <font>
      <b/>
      <i/>
      <sz val="10"/>
      <color theme="2" tint="-0.499984740745262"/>
      <name val="Arial"/>
      <family val="2"/>
    </font>
    <font>
      <b/>
      <sz val="10"/>
      <color theme="2" tint="-0.499984740745262"/>
      <name val="Arial"/>
      <family val="2"/>
    </font>
    <font>
      <sz val="10"/>
      <color theme="2" tint="-0.499984740745262"/>
      <name val="Arial"/>
      <family val="2"/>
    </font>
    <font>
      <i/>
      <sz val="10"/>
      <color theme="2" tint="-0.499984740745262"/>
      <name val="Arial"/>
      <family val="2"/>
    </font>
    <font>
      <b/>
      <sz val="9"/>
      <name val="Arial"/>
      <family val="2"/>
    </font>
    <font>
      <sz val="9"/>
      <name val="Arial"/>
      <family val="2"/>
    </font>
    <font>
      <b/>
      <sz val="12"/>
      <color rgb="FF002060"/>
      <name val="Arial"/>
      <family val="2"/>
    </font>
    <font>
      <i/>
      <sz val="10"/>
      <color rgb="FFFF0000"/>
      <name val="Arial"/>
      <family val="2"/>
    </font>
  </fonts>
  <fills count="44">
    <fill>
      <patternFill patternType="none"/>
    </fill>
    <fill>
      <patternFill patternType="gray125"/>
    </fill>
    <fill>
      <patternFill patternType="solid">
        <fgColor indexed="26"/>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66"/>
        <bgColor indexed="64"/>
      </patternFill>
    </fill>
    <fill>
      <patternFill patternType="solid">
        <fgColor rgb="FFFFFFCC"/>
        <bgColor indexed="64"/>
      </patternFill>
    </fill>
    <fill>
      <patternFill patternType="solid">
        <fgColor theme="0"/>
        <bgColor indexed="64"/>
      </patternFill>
    </fill>
    <fill>
      <patternFill patternType="solid">
        <fgColor rgb="FFFFC000"/>
        <bgColor indexed="64"/>
      </patternFill>
    </fill>
    <fill>
      <patternFill patternType="solid">
        <fgColor rgb="FFFFCCFF"/>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2" tint="0.79998168889431442"/>
        <bgColor indexed="64"/>
      </patternFill>
    </fill>
    <fill>
      <patternFill patternType="solid">
        <fgColor theme="7" tint="0.79998168889431442"/>
        <bgColor indexed="64"/>
      </patternFill>
    </fill>
    <fill>
      <patternFill patternType="solid">
        <fgColor theme="3" tint="0.59999389629810485"/>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rgb="FFFFCCFF"/>
      </bottom>
      <diagonal/>
    </border>
    <border>
      <left/>
      <right/>
      <top style="medium">
        <color rgb="FF002060"/>
      </top>
      <bottom style="medium">
        <color rgb="FF002060"/>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s>
  <cellStyleXfs count="54">
    <xf numFmtId="166" fontId="0" fillId="0" borderId="0"/>
    <xf numFmtId="166" fontId="1" fillId="2" borderId="1" applyNumberFormat="0" applyAlignment="0" applyProtection="0"/>
    <xf numFmtId="0" fontId="2" fillId="0" borderId="0" applyNumberFormat="0" applyFill="0" applyBorder="0" applyAlignment="0" applyProtection="0"/>
    <xf numFmtId="0" fontId="3" fillId="0" borderId="2" applyNumberFormat="0" applyFill="0" applyAlignment="0" applyProtection="0"/>
    <xf numFmtId="0" fontId="4" fillId="0" borderId="3" applyNumberFormat="0" applyFill="0" applyAlignment="0" applyProtection="0"/>
    <xf numFmtId="0" fontId="5" fillId="0" borderId="4" applyNumberFormat="0" applyFill="0" applyAlignment="0" applyProtection="0"/>
    <xf numFmtId="0" fontId="5" fillId="0" borderId="0" applyNumberFormat="0" applyFill="0" applyBorder="0" applyAlignment="0" applyProtection="0"/>
    <xf numFmtId="0" fontId="6" fillId="3" borderId="0" applyNumberFormat="0" applyBorder="0" applyAlignment="0" applyProtection="0"/>
    <xf numFmtId="0" fontId="7" fillId="4" borderId="0" applyNumberFormat="0" applyBorder="0" applyAlignment="0" applyProtection="0"/>
    <xf numFmtId="0" fontId="8" fillId="5" borderId="0" applyNumberFormat="0" applyBorder="0" applyAlignment="0" applyProtection="0"/>
    <xf numFmtId="0" fontId="9" fillId="6" borderId="5" applyNumberFormat="0" applyAlignment="0" applyProtection="0"/>
    <xf numFmtId="0" fontId="10" fillId="6" borderId="6" applyNumberFormat="0" applyAlignment="0" applyProtection="0"/>
    <xf numFmtId="0" fontId="11" fillId="0" borderId="7" applyNumberFormat="0" applyFill="0" applyAlignment="0" applyProtection="0"/>
    <xf numFmtId="0" fontId="12" fillId="7" borderId="8" applyNumberFormat="0" applyAlignment="0" applyProtection="0"/>
    <xf numFmtId="0" fontId="13" fillId="0" borderId="0" applyNumberFormat="0" applyFill="0" applyBorder="0" applyAlignment="0" applyProtection="0"/>
    <xf numFmtId="0" fontId="14" fillId="8" borderId="9" applyNumberFormat="0" applyFont="0" applyAlignment="0" applyProtection="0"/>
    <xf numFmtId="0" fontId="15" fillId="0" borderId="0" applyNumberFormat="0" applyFill="0" applyBorder="0" applyAlignment="0" applyProtection="0"/>
    <xf numFmtId="0" fontId="16" fillId="0" borderId="10" applyNumberFormat="0" applyFill="0" applyAlignment="0" applyProtection="0"/>
    <xf numFmtId="0" fontId="17"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8" fillId="30" borderId="0" applyNumberFormat="0" applyBorder="0" applyAlignment="0" applyProtection="0"/>
    <xf numFmtId="0" fontId="18" fillId="31" borderId="0" applyNumberFormat="0" applyBorder="0" applyAlignment="0" applyProtection="0"/>
    <xf numFmtId="0" fontId="17" fillId="32" borderId="0" applyNumberFormat="0" applyBorder="0" applyAlignment="0" applyProtection="0"/>
    <xf numFmtId="167" fontId="19" fillId="33" borderId="1" applyNumberFormat="0" applyFill="0" applyBorder="0" applyAlignment="0" applyProtection="0"/>
    <xf numFmtId="168" fontId="14" fillId="0" borderId="0" applyFont="0" applyFill="0" applyBorder="0" applyAlignment="0" applyProtection="0"/>
    <xf numFmtId="169" fontId="14" fillId="0" borderId="0"/>
    <xf numFmtId="43" fontId="20" fillId="0" borderId="0" applyFont="0" applyFill="0" applyBorder="0" applyAlignment="0" applyProtection="0"/>
    <xf numFmtId="41" fontId="20" fillId="0" borderId="0" applyFont="0" applyFill="0" applyBorder="0" applyAlignment="0" applyProtection="0"/>
    <xf numFmtId="165" fontId="20" fillId="0" borderId="0" applyFont="0" applyFill="0" applyBorder="0" applyAlignment="0" applyProtection="0"/>
    <xf numFmtId="164" fontId="20" fillId="0" borderId="0" applyFont="0" applyFill="0" applyBorder="0" applyAlignment="0" applyProtection="0"/>
    <xf numFmtId="167" fontId="14" fillId="0" borderId="0" applyFont="0" applyFill="0" applyBorder="0" applyAlignment="0" applyProtection="0"/>
    <xf numFmtId="166" fontId="19" fillId="34" borderId="1" applyNumberFormat="0" applyAlignment="0" applyProtection="0"/>
    <xf numFmtId="166" fontId="14" fillId="36" borderId="0"/>
    <xf numFmtId="0" fontId="24" fillId="35" borderId="0"/>
    <xf numFmtId="166" fontId="14" fillId="0" borderId="0"/>
  </cellStyleXfs>
  <cellXfs count="150">
    <xf numFmtId="166" fontId="0" fillId="0" borderId="0" xfId="0"/>
    <xf numFmtId="0" fontId="21" fillId="35" borderId="0" xfId="53" applyNumberFormat="1" applyFont="1" applyFill="1" applyAlignment="1">
      <alignment horizontal="right" vertical="center"/>
    </xf>
    <xf numFmtId="166" fontId="14" fillId="35" borderId="0" xfId="53" applyFill="1"/>
    <xf numFmtId="0" fontId="3" fillId="37" borderId="12" xfId="53" applyNumberFormat="1" applyFont="1" applyFill="1" applyBorder="1" applyAlignment="1">
      <alignment horizontal="left" vertical="center"/>
    </xf>
    <xf numFmtId="0" fontId="22" fillId="37" borderId="12" xfId="53" applyNumberFormat="1" applyFont="1" applyFill="1" applyBorder="1" applyAlignment="1">
      <alignment horizontal="right" vertical="center"/>
    </xf>
    <xf numFmtId="166" fontId="22" fillId="37" borderId="12" xfId="53" applyFont="1" applyFill="1" applyBorder="1" applyAlignment="1">
      <alignment horizontal="right"/>
    </xf>
    <xf numFmtId="166" fontId="22" fillId="37" borderId="12" xfId="53" applyFont="1" applyFill="1" applyBorder="1" applyAlignment="1">
      <alignment horizontal="center"/>
    </xf>
    <xf numFmtId="166" fontId="23" fillId="37" borderId="12" xfId="53" applyFont="1" applyFill="1" applyBorder="1"/>
    <xf numFmtId="166" fontId="14" fillId="0" borderId="0" xfId="53"/>
    <xf numFmtId="166" fontId="14" fillId="0" borderId="0" xfId="53" applyAlignment="1">
      <alignment horizontal="center"/>
    </xf>
    <xf numFmtId="166" fontId="14" fillId="0" borderId="13" xfId="53" applyBorder="1"/>
    <xf numFmtId="166" fontId="14" fillId="0" borderId="16" xfId="53" applyBorder="1"/>
    <xf numFmtId="166" fontId="25" fillId="35" borderId="0" xfId="53" applyFont="1" applyFill="1" applyAlignment="1">
      <alignment horizontal="left" vertical="center"/>
    </xf>
    <xf numFmtId="166" fontId="28" fillId="35" borderId="0" xfId="53" applyFont="1" applyFill="1" applyAlignment="1">
      <alignment horizontal="center" vertical="center"/>
    </xf>
    <xf numFmtId="166" fontId="28" fillId="35" borderId="18" xfId="53" applyFont="1" applyFill="1" applyBorder="1" applyAlignment="1">
      <alignment horizontal="center" vertical="center"/>
    </xf>
    <xf numFmtId="166" fontId="25" fillId="35" borderId="17" xfId="53" applyFont="1" applyFill="1" applyBorder="1" applyAlignment="1">
      <alignment horizontal="left" vertical="center"/>
    </xf>
    <xf numFmtId="166" fontId="25" fillId="35" borderId="16" xfId="53" applyFont="1" applyFill="1" applyBorder="1" applyAlignment="1">
      <alignment horizontal="left" vertical="center"/>
    </xf>
    <xf numFmtId="166" fontId="25" fillId="35" borderId="18" xfId="53" applyFont="1" applyFill="1" applyBorder="1" applyAlignment="1">
      <alignment vertical="center"/>
    </xf>
    <xf numFmtId="166" fontId="25" fillId="35" borderId="19" xfId="53" applyFont="1" applyFill="1" applyBorder="1" applyAlignment="1">
      <alignment vertical="center"/>
    </xf>
    <xf numFmtId="166" fontId="25" fillId="35" borderId="0" xfId="53" applyFont="1" applyFill="1" applyAlignment="1">
      <alignment vertical="center"/>
    </xf>
    <xf numFmtId="166" fontId="28" fillId="35" borderId="17" xfId="53" applyFont="1" applyFill="1" applyBorder="1" applyAlignment="1">
      <alignment horizontal="center" vertical="center"/>
    </xf>
    <xf numFmtId="166" fontId="14" fillId="35" borderId="21" xfId="53" applyFill="1" applyBorder="1" applyAlignment="1">
      <alignment vertical="center"/>
    </xf>
    <xf numFmtId="166" fontId="14" fillId="35" borderId="26" xfId="53" applyFill="1" applyBorder="1" applyAlignment="1">
      <alignment vertical="center"/>
    </xf>
    <xf numFmtId="166" fontId="25" fillId="35" borderId="17" xfId="53" applyFont="1" applyFill="1" applyBorder="1" applyAlignment="1">
      <alignment vertical="center" wrapText="1"/>
    </xf>
    <xf numFmtId="166" fontId="14" fillId="35" borderId="0" xfId="53" applyFill="1" applyAlignment="1">
      <alignment vertical="center"/>
    </xf>
    <xf numFmtId="170" fontId="30" fillId="35" borderId="1" xfId="53" applyNumberFormat="1" applyFont="1" applyFill="1" applyBorder="1" applyAlignment="1">
      <alignment horizontal="center" vertical="center"/>
    </xf>
    <xf numFmtId="170" fontId="31" fillId="40" borderId="22" xfId="53" applyNumberFormat="1" applyFont="1" applyFill="1" applyBorder="1" applyAlignment="1">
      <alignment horizontal="center" vertical="center"/>
    </xf>
    <xf numFmtId="171" fontId="31" fillId="40" borderId="26" xfId="53" applyNumberFormat="1" applyFont="1" applyFill="1" applyBorder="1" applyAlignment="1">
      <alignment horizontal="center" vertical="center"/>
    </xf>
    <xf numFmtId="166" fontId="14" fillId="35" borderId="29" xfId="53" applyFill="1" applyBorder="1" applyAlignment="1">
      <alignment vertical="center"/>
    </xf>
    <xf numFmtId="166" fontId="14" fillId="35" borderId="23" xfId="53" applyFill="1" applyBorder="1" applyAlignment="1">
      <alignment vertical="center"/>
    </xf>
    <xf numFmtId="166" fontId="25" fillId="35" borderId="18" xfId="53" applyFont="1" applyFill="1" applyBorder="1" applyAlignment="1">
      <alignment horizontal="center" vertical="center" wrapText="1"/>
    </xf>
    <xf numFmtId="166" fontId="25" fillId="0" borderId="0" xfId="53" applyFont="1" applyAlignment="1">
      <alignment horizontal="center" vertical="center" wrapText="1"/>
    </xf>
    <xf numFmtId="171" fontId="31" fillId="35" borderId="0" xfId="53" applyNumberFormat="1" applyFont="1" applyFill="1" applyAlignment="1">
      <alignment horizontal="center" vertical="center"/>
    </xf>
    <xf numFmtId="171" fontId="32" fillId="40" borderId="21" xfId="53" applyNumberFormat="1" applyFont="1" applyFill="1" applyBorder="1" applyAlignment="1">
      <alignment horizontal="center" vertical="center"/>
    </xf>
    <xf numFmtId="166" fontId="14" fillId="0" borderId="22" xfId="53" applyBorder="1" applyAlignment="1">
      <alignment horizontal="left" vertical="center"/>
    </xf>
    <xf numFmtId="171" fontId="32" fillId="40" borderId="30" xfId="53" applyNumberFormat="1" applyFont="1" applyFill="1" applyBorder="1" applyAlignment="1">
      <alignment horizontal="center" vertical="center"/>
    </xf>
    <xf numFmtId="171" fontId="31" fillId="40" borderId="30" xfId="53" applyNumberFormat="1" applyFont="1" applyFill="1" applyBorder="1" applyAlignment="1">
      <alignment horizontal="center" vertical="center"/>
    </xf>
    <xf numFmtId="166" fontId="14" fillId="0" borderId="23" xfId="53" applyBorder="1" applyAlignment="1">
      <alignment horizontal="left" vertical="center"/>
    </xf>
    <xf numFmtId="166" fontId="14" fillId="0" borderId="21" xfId="53" applyBorder="1" applyAlignment="1">
      <alignment horizontal="left" vertical="center"/>
    </xf>
    <xf numFmtId="172" fontId="29" fillId="38" borderId="21" xfId="53" applyNumberFormat="1" applyFont="1" applyFill="1" applyBorder="1" applyAlignment="1">
      <alignment horizontal="center" vertical="center"/>
    </xf>
    <xf numFmtId="172" fontId="30" fillId="38" borderId="22" xfId="53" applyNumberFormat="1" applyFont="1" applyFill="1" applyBorder="1" applyAlignment="1">
      <alignment horizontal="center" vertical="center"/>
    </xf>
    <xf numFmtId="172" fontId="30" fillId="38" borderId="23" xfId="53" applyNumberFormat="1" applyFont="1" applyFill="1" applyBorder="1" applyAlignment="1">
      <alignment horizontal="center" vertical="center"/>
    </xf>
    <xf numFmtId="166" fontId="33" fillId="35" borderId="17" xfId="53" applyFont="1" applyFill="1" applyBorder="1" applyAlignment="1">
      <alignment horizontal="left" vertical="center"/>
    </xf>
    <xf numFmtId="170" fontId="14" fillId="35" borderId="17" xfId="53" applyNumberFormat="1" applyFill="1" applyBorder="1" applyAlignment="1">
      <alignment horizontal="left" vertical="center"/>
    </xf>
    <xf numFmtId="170" fontId="25" fillId="35" borderId="17" xfId="53" applyNumberFormat="1" applyFont="1" applyFill="1" applyBorder="1" applyAlignment="1">
      <alignment horizontal="left" vertical="center"/>
    </xf>
    <xf numFmtId="171" fontId="31" fillId="40" borderId="28" xfId="53" applyNumberFormat="1" applyFont="1" applyFill="1" applyBorder="1" applyAlignment="1">
      <alignment horizontal="center" vertical="center"/>
    </xf>
    <xf numFmtId="166" fontId="14" fillId="35" borderId="18" xfId="53" applyFill="1" applyBorder="1" applyAlignment="1">
      <alignment horizontal="left" vertical="center"/>
    </xf>
    <xf numFmtId="172" fontId="31" fillId="40" borderId="23" xfId="53" applyNumberFormat="1" applyFont="1" applyFill="1" applyBorder="1" applyAlignment="1">
      <alignment horizontal="center" vertical="center"/>
    </xf>
    <xf numFmtId="166" fontId="14" fillId="35" borderId="30" xfId="53" applyFill="1" applyBorder="1" applyAlignment="1">
      <alignment vertical="center"/>
    </xf>
    <xf numFmtId="172" fontId="31" fillId="40" borderId="15" xfId="53" applyNumberFormat="1" applyFont="1" applyFill="1" applyBorder="1" applyAlignment="1">
      <alignment horizontal="center" vertical="center"/>
    </xf>
    <xf numFmtId="171" fontId="32" fillId="40" borderId="20" xfId="53" applyNumberFormat="1" applyFont="1" applyFill="1" applyBorder="1" applyAlignment="1">
      <alignment horizontal="center" vertical="center"/>
    </xf>
    <xf numFmtId="166" fontId="14" fillId="0" borderId="34" xfId="53" applyBorder="1" applyAlignment="1">
      <alignment horizontal="left"/>
    </xf>
    <xf numFmtId="171" fontId="32" fillId="40" borderId="37" xfId="53" applyNumberFormat="1" applyFont="1" applyFill="1" applyBorder="1" applyAlignment="1">
      <alignment horizontal="center" vertical="center"/>
    </xf>
    <xf numFmtId="166" fontId="14" fillId="0" borderId="30" xfId="53" applyBorder="1" applyAlignment="1">
      <alignment horizontal="left" vertical="center"/>
    </xf>
    <xf numFmtId="171" fontId="31" fillId="40" borderId="37" xfId="53" applyNumberFormat="1" applyFont="1" applyFill="1" applyBorder="1" applyAlignment="1">
      <alignment horizontal="center" vertical="center"/>
    </xf>
    <xf numFmtId="166" fontId="14" fillId="0" borderId="26" xfId="53" applyBorder="1" applyAlignment="1">
      <alignment horizontal="left" vertical="center"/>
    </xf>
    <xf numFmtId="166" fontId="14" fillId="35" borderId="38" xfId="53" applyFill="1" applyBorder="1" applyAlignment="1">
      <alignment vertical="center"/>
    </xf>
    <xf numFmtId="1" fontId="31" fillId="40" borderId="34" xfId="53" applyNumberFormat="1" applyFont="1" applyFill="1" applyBorder="1" applyAlignment="1">
      <alignment horizontal="center" vertical="center"/>
    </xf>
    <xf numFmtId="166" fontId="35" fillId="0" borderId="39" xfId="53" applyFont="1" applyBorder="1"/>
    <xf numFmtId="166" fontId="14" fillId="0" borderId="40" xfId="53" applyBorder="1"/>
    <xf numFmtId="166" fontId="14" fillId="0" borderId="41" xfId="53" applyBorder="1"/>
    <xf numFmtId="166" fontId="35" fillId="0" borderId="40" xfId="53" applyFont="1" applyBorder="1"/>
    <xf numFmtId="166" fontId="14" fillId="0" borderId="42" xfId="53" applyBorder="1" applyAlignment="1">
      <alignment vertical="top"/>
    </xf>
    <xf numFmtId="166" fontId="14" fillId="0" borderId="0" xfId="53" applyAlignment="1">
      <alignment vertical="top" wrapText="1"/>
    </xf>
    <xf numFmtId="166" fontId="14" fillId="0" borderId="43" xfId="53" applyBorder="1" applyAlignment="1">
      <alignment vertical="top" wrapText="1"/>
    </xf>
    <xf numFmtId="166" fontId="14" fillId="0" borderId="42" xfId="53" applyBorder="1"/>
    <xf numFmtId="166" fontId="14" fillId="0" borderId="43" xfId="53" applyBorder="1"/>
    <xf numFmtId="166" fontId="14" fillId="0" borderId="44" xfId="53" applyBorder="1" applyAlignment="1">
      <alignment vertical="top"/>
    </xf>
    <xf numFmtId="166" fontId="14" fillId="0" borderId="45" xfId="53" applyBorder="1" applyAlignment="1">
      <alignment vertical="top" wrapText="1"/>
    </xf>
    <xf numFmtId="166" fontId="14" fillId="0" borderId="46" xfId="53" applyBorder="1" applyAlignment="1">
      <alignment vertical="top" wrapText="1"/>
    </xf>
    <xf numFmtId="166" fontId="14" fillId="0" borderId="44" xfId="53" applyBorder="1"/>
    <xf numFmtId="166" fontId="14" fillId="0" borderId="45" xfId="53" applyBorder="1"/>
    <xf numFmtId="166" fontId="14" fillId="0" borderId="46" xfId="53" applyBorder="1"/>
    <xf numFmtId="166" fontId="35" fillId="0" borderId="47" xfId="53" applyFont="1" applyBorder="1"/>
    <xf numFmtId="166" fontId="14" fillId="0" borderId="48" xfId="53" applyBorder="1"/>
    <xf numFmtId="166" fontId="35" fillId="0" borderId="48" xfId="53" applyFont="1" applyBorder="1"/>
    <xf numFmtId="166" fontId="14" fillId="0" borderId="49" xfId="53" applyBorder="1"/>
    <xf numFmtId="166" fontId="14" fillId="0" borderId="50" xfId="53" applyBorder="1"/>
    <xf numFmtId="166" fontId="19" fillId="0" borderId="0" xfId="42" applyNumberFormat="1" applyFill="1" applyBorder="1" applyAlignment="1">
      <alignment horizontal="left"/>
    </xf>
    <xf numFmtId="166" fontId="14" fillId="0" borderId="51" xfId="53" applyBorder="1"/>
    <xf numFmtId="174" fontId="19" fillId="0" borderId="0" xfId="42" applyNumberFormat="1" applyFill="1" applyBorder="1" applyAlignment="1">
      <alignment horizontal="left"/>
    </xf>
    <xf numFmtId="166" fontId="14" fillId="0" borderId="52" xfId="53" applyBorder="1"/>
    <xf numFmtId="166" fontId="14" fillId="0" borderId="53" xfId="53" applyBorder="1"/>
    <xf numFmtId="166" fontId="14" fillId="0" borderId="54" xfId="53" applyBorder="1"/>
    <xf numFmtId="170" fontId="36" fillId="35" borderId="0" xfId="53" applyNumberFormat="1" applyFont="1" applyFill="1" applyAlignment="1">
      <alignment horizontal="right" vertical="center"/>
    </xf>
    <xf numFmtId="166" fontId="30" fillId="35" borderId="0" xfId="53" applyFont="1" applyFill="1" applyAlignment="1">
      <alignment horizontal="right"/>
    </xf>
    <xf numFmtId="171" fontId="31" fillId="40" borderId="1" xfId="53" applyNumberFormat="1" applyFont="1" applyFill="1" applyBorder="1" applyAlignment="1">
      <alignment horizontal="center" vertical="center"/>
    </xf>
    <xf numFmtId="172" fontId="29" fillId="38" borderId="1" xfId="53" applyNumberFormat="1" applyFont="1" applyFill="1" applyBorder="1" applyAlignment="1">
      <alignment horizontal="center" vertical="center"/>
    </xf>
    <xf numFmtId="166" fontId="14" fillId="0" borderId="0" xfId="53" applyAlignment="1">
      <alignment wrapText="1"/>
    </xf>
    <xf numFmtId="166" fontId="28" fillId="35" borderId="19" xfId="53" applyFont="1" applyFill="1" applyBorder="1" applyAlignment="1">
      <alignment horizontal="center" vertical="center"/>
    </xf>
    <xf numFmtId="166" fontId="14" fillId="0" borderId="19" xfId="53" applyBorder="1"/>
    <xf numFmtId="166" fontId="14" fillId="0" borderId="20" xfId="53" applyBorder="1"/>
    <xf numFmtId="166" fontId="25" fillId="35" borderId="0" xfId="53" applyFont="1" applyFill="1" applyAlignment="1">
      <alignment horizontal="center" vertical="center"/>
    </xf>
    <xf numFmtId="166" fontId="25" fillId="0" borderId="0" xfId="53" applyFont="1"/>
    <xf numFmtId="1" fontId="14" fillId="35" borderId="0" xfId="53" applyNumberFormat="1" applyFill="1" applyAlignment="1">
      <alignment horizontal="right" vertical="center"/>
    </xf>
    <xf numFmtId="166" fontId="34" fillId="0" borderId="0" xfId="53" applyFont="1" applyAlignment="1">
      <alignment horizontal="left"/>
    </xf>
    <xf numFmtId="1" fontId="14" fillId="0" borderId="0" xfId="53" applyNumberFormat="1" applyAlignment="1">
      <alignment horizontal="right"/>
    </xf>
    <xf numFmtId="166" fontId="14" fillId="0" borderId="0" xfId="53" applyAlignment="1">
      <alignment horizontal="left"/>
    </xf>
    <xf numFmtId="166" fontId="14" fillId="0" borderId="17" xfId="53" applyBorder="1"/>
    <xf numFmtId="166" fontId="14" fillId="0" borderId="14" xfId="53" applyBorder="1"/>
    <xf numFmtId="166" fontId="14" fillId="0" borderId="14" xfId="53" applyBorder="1" applyAlignment="1">
      <alignment horizontal="center"/>
    </xf>
    <xf numFmtId="166" fontId="14" fillId="0" borderId="15" xfId="53" applyBorder="1"/>
    <xf numFmtId="0" fontId="26" fillId="35" borderId="11" xfId="53" applyNumberFormat="1" applyFont="1" applyFill="1" applyBorder="1" applyAlignment="1">
      <alignment horizontal="left" vertical="center"/>
    </xf>
    <xf numFmtId="166" fontId="25" fillId="39" borderId="21" xfId="53" applyFont="1" applyFill="1" applyBorder="1" applyAlignment="1">
      <alignment horizontal="center" vertical="center" wrapText="1"/>
    </xf>
    <xf numFmtId="166" fontId="25" fillId="39" borderId="22" xfId="53" applyFont="1" applyFill="1" applyBorder="1" applyAlignment="1">
      <alignment horizontal="center" vertical="center" wrapText="1"/>
    </xf>
    <xf numFmtId="166" fontId="25" fillId="39" borderId="17" xfId="53" applyFont="1" applyFill="1" applyBorder="1" applyAlignment="1">
      <alignment horizontal="center" vertical="center" wrapText="1"/>
    </xf>
    <xf numFmtId="166" fontId="14" fillId="35" borderId="21" xfId="53" applyFill="1" applyBorder="1" applyAlignment="1">
      <alignment horizontal="left" vertical="center"/>
    </xf>
    <xf numFmtId="166" fontId="14" fillId="35" borderId="22" xfId="53" applyFill="1" applyBorder="1" applyAlignment="1">
      <alignment horizontal="left" vertical="center"/>
    </xf>
    <xf numFmtId="166" fontId="25" fillId="0" borderId="21" xfId="53" applyFont="1" applyBorder="1" applyAlignment="1">
      <alignment horizontal="center" vertical="center" wrapText="1"/>
    </xf>
    <xf numFmtId="166" fontId="25" fillId="0" borderId="23" xfId="53" applyFont="1" applyBorder="1" applyAlignment="1">
      <alignment horizontal="center" vertical="center" wrapText="1"/>
    </xf>
    <xf numFmtId="170" fontId="31" fillId="40" borderId="31" xfId="53" applyNumberFormat="1" applyFont="1" applyFill="1" applyBorder="1" applyAlignment="1">
      <alignment horizontal="center" vertical="center"/>
    </xf>
    <xf numFmtId="170" fontId="31" fillId="40" borderId="32" xfId="53" applyNumberFormat="1" applyFont="1" applyFill="1" applyBorder="1" applyAlignment="1">
      <alignment horizontal="center" vertical="center"/>
    </xf>
    <xf numFmtId="166" fontId="25" fillId="0" borderId="18" xfId="53" applyFont="1" applyBorder="1" applyAlignment="1">
      <alignment horizontal="center" vertical="center" wrapText="1"/>
    </xf>
    <xf numFmtId="166" fontId="25" fillId="0" borderId="17" xfId="53" applyFont="1" applyBorder="1" applyAlignment="1">
      <alignment horizontal="center" vertical="center" wrapText="1"/>
    </xf>
    <xf numFmtId="166" fontId="25" fillId="0" borderId="16" xfId="53" applyFont="1" applyBorder="1" applyAlignment="1">
      <alignment horizontal="center" vertical="center" wrapText="1"/>
    </xf>
    <xf numFmtId="170" fontId="31" fillId="40" borderId="35" xfId="53" applyNumberFormat="1" applyFont="1" applyFill="1" applyBorder="1" applyAlignment="1">
      <alignment horizontal="center" vertical="center"/>
    </xf>
    <xf numFmtId="170" fontId="31" fillId="40" borderId="36" xfId="53" applyNumberFormat="1" applyFont="1" applyFill="1" applyBorder="1" applyAlignment="1">
      <alignment horizontal="center" vertical="center"/>
    </xf>
    <xf numFmtId="166" fontId="28" fillId="38" borderId="18" xfId="53" applyFont="1" applyFill="1" applyBorder="1" applyAlignment="1">
      <alignment horizontal="center" vertical="center"/>
    </xf>
    <xf numFmtId="166" fontId="28" fillId="38" borderId="19" xfId="53" applyFont="1" applyFill="1" applyBorder="1" applyAlignment="1">
      <alignment horizontal="center" vertical="center"/>
    </xf>
    <xf numFmtId="166" fontId="28" fillId="38" borderId="20" xfId="53" applyFont="1" applyFill="1" applyBorder="1" applyAlignment="1">
      <alignment horizontal="center" vertical="center"/>
    </xf>
    <xf numFmtId="166" fontId="28" fillId="38" borderId="17" xfId="53" applyFont="1" applyFill="1" applyBorder="1" applyAlignment="1">
      <alignment horizontal="center" vertical="center"/>
    </xf>
    <xf numFmtId="166" fontId="28" fillId="38" borderId="0" xfId="53" applyFont="1" applyFill="1" applyAlignment="1">
      <alignment horizontal="center" vertical="center"/>
    </xf>
    <xf numFmtId="166" fontId="28" fillId="38" borderId="13" xfId="53" applyFont="1" applyFill="1" applyBorder="1" applyAlignment="1">
      <alignment horizontal="center" vertical="center"/>
    </xf>
    <xf numFmtId="166" fontId="28" fillId="38" borderId="16" xfId="53" applyFont="1" applyFill="1" applyBorder="1" applyAlignment="1">
      <alignment horizontal="center" vertical="center"/>
    </xf>
    <xf numFmtId="166" fontId="28" fillId="38" borderId="14" xfId="53" applyFont="1" applyFill="1" applyBorder="1" applyAlignment="1">
      <alignment horizontal="center" vertical="center"/>
    </xf>
    <xf numFmtId="166" fontId="28" fillId="38" borderId="15" xfId="53" applyFont="1" applyFill="1" applyBorder="1" applyAlignment="1">
      <alignment horizontal="center" vertical="center"/>
    </xf>
    <xf numFmtId="166" fontId="29" fillId="35" borderId="24" xfId="53" applyFont="1" applyFill="1" applyBorder="1" applyAlignment="1">
      <alignment horizontal="center" vertical="center"/>
    </xf>
    <xf numFmtId="166" fontId="29" fillId="35" borderId="25" xfId="53" applyFont="1" applyFill="1" applyBorder="1" applyAlignment="1">
      <alignment horizontal="center" vertical="center"/>
    </xf>
    <xf numFmtId="166" fontId="25" fillId="42" borderId="21" xfId="53" applyFont="1" applyFill="1" applyBorder="1" applyAlignment="1">
      <alignment horizontal="center" vertical="center" wrapText="1"/>
    </xf>
    <xf numFmtId="166" fontId="25" fillId="42" borderId="23" xfId="53" applyFont="1" applyFill="1" applyBorder="1" applyAlignment="1">
      <alignment horizontal="center" vertical="center" wrapText="1"/>
    </xf>
    <xf numFmtId="166" fontId="25" fillId="0" borderId="21" xfId="53" applyFont="1" applyBorder="1" applyAlignment="1">
      <alignment horizontal="center" vertical="center"/>
    </xf>
    <xf numFmtId="166" fontId="25" fillId="0" borderId="23" xfId="53" applyFont="1" applyBorder="1" applyAlignment="1">
      <alignment horizontal="center" vertical="center"/>
    </xf>
    <xf numFmtId="170" fontId="31" fillId="40" borderId="18" xfId="53" applyNumberFormat="1" applyFont="1" applyFill="1" applyBorder="1" applyAlignment="1">
      <alignment horizontal="center" vertical="center"/>
    </xf>
    <xf numFmtId="170" fontId="31" fillId="40" borderId="20" xfId="53" applyNumberFormat="1" applyFont="1" applyFill="1" applyBorder="1" applyAlignment="1">
      <alignment horizontal="center" vertical="center"/>
    </xf>
    <xf numFmtId="170" fontId="31" fillId="40" borderId="27" xfId="53" applyNumberFormat="1" applyFont="1" applyFill="1" applyBorder="1" applyAlignment="1">
      <alignment horizontal="center" vertical="center"/>
    </xf>
    <xf numFmtId="170" fontId="31" fillId="40" borderId="28" xfId="53" applyNumberFormat="1" applyFont="1" applyFill="1" applyBorder="1" applyAlignment="1">
      <alignment horizontal="center" vertical="center"/>
    </xf>
    <xf numFmtId="3" fontId="29" fillId="38" borderId="33" xfId="53" applyNumberFormat="1" applyFont="1" applyFill="1" applyBorder="1" applyAlignment="1">
      <alignment horizontal="center" vertical="center"/>
    </xf>
    <xf numFmtId="3" fontId="29" fillId="38" borderId="25" xfId="53" applyNumberFormat="1" applyFont="1" applyFill="1" applyBorder="1" applyAlignment="1">
      <alignment horizontal="center" vertical="center"/>
    </xf>
    <xf numFmtId="166" fontId="25" fillId="0" borderId="22" xfId="53" applyFont="1" applyBorder="1" applyAlignment="1">
      <alignment horizontal="center" vertical="center" wrapText="1"/>
    </xf>
    <xf numFmtId="166" fontId="25" fillId="43" borderId="21" xfId="53" applyFont="1" applyFill="1" applyBorder="1" applyAlignment="1">
      <alignment horizontal="center" vertical="center" wrapText="1"/>
    </xf>
    <xf numFmtId="166" fontId="25" fillId="43" borderId="22" xfId="53" applyFont="1" applyFill="1" applyBorder="1" applyAlignment="1">
      <alignment horizontal="center" vertical="center" wrapText="1"/>
    </xf>
    <xf numFmtId="166" fontId="25" fillId="43" borderId="23" xfId="53" applyFont="1" applyFill="1" applyBorder="1" applyAlignment="1">
      <alignment horizontal="center" vertical="center" wrapText="1"/>
    </xf>
    <xf numFmtId="166" fontId="25" fillId="41" borderId="21" xfId="53" applyFont="1" applyFill="1" applyBorder="1" applyAlignment="1">
      <alignment horizontal="center" vertical="center" wrapText="1"/>
    </xf>
    <xf numFmtId="166" fontId="25" fillId="41" borderId="22" xfId="53" applyFont="1" applyFill="1" applyBorder="1" applyAlignment="1">
      <alignment horizontal="center" vertical="center" wrapText="1"/>
    </xf>
    <xf numFmtId="166" fontId="25" fillId="41" borderId="23" xfId="53" applyFont="1" applyFill="1" applyBorder="1" applyAlignment="1">
      <alignment horizontal="center" vertical="center" wrapText="1"/>
    </xf>
    <xf numFmtId="173" fontId="29" fillId="38" borderId="19" xfId="53" applyNumberFormat="1" applyFont="1" applyFill="1" applyBorder="1" applyAlignment="1">
      <alignment horizontal="center" vertical="center"/>
    </xf>
    <xf numFmtId="173" fontId="29" fillId="38" borderId="20" xfId="53" applyNumberFormat="1" applyFont="1" applyFill="1" applyBorder="1" applyAlignment="1">
      <alignment horizontal="center" vertical="center"/>
    </xf>
    <xf numFmtId="0" fontId="21" fillId="35" borderId="0" xfId="53" applyNumberFormat="1" applyFont="1" applyFill="1" applyBorder="1" applyAlignment="1">
      <alignment horizontal="right" vertical="center"/>
    </xf>
    <xf numFmtId="0" fontId="27" fillId="35" borderId="0" xfId="53" applyNumberFormat="1" applyFont="1" applyFill="1" applyBorder="1" applyAlignment="1">
      <alignment horizontal="left" vertical="center"/>
    </xf>
    <xf numFmtId="0" fontId="21" fillId="35" borderId="45" xfId="53" applyNumberFormat="1" applyFont="1" applyFill="1" applyBorder="1" applyAlignment="1">
      <alignment horizontal="right" vertical="center"/>
    </xf>
  </cellXfs>
  <cellStyles count="54">
    <cellStyle name="20% - Accent1" xfId="19" builtinId="30" hidden="1"/>
    <cellStyle name="20% - Accent2" xfId="23" builtinId="34" hidden="1"/>
    <cellStyle name="20% - Accent3" xfId="27" builtinId="38" hidden="1"/>
    <cellStyle name="20% - Accent4" xfId="31" builtinId="42" hidden="1"/>
    <cellStyle name="20% - Accent5" xfId="35" builtinId="46" hidden="1"/>
    <cellStyle name="20% - Accent6" xfId="39" builtinId="50" hidden="1"/>
    <cellStyle name="40% - Accent1" xfId="20" builtinId="31" hidden="1"/>
    <cellStyle name="40% - Accent2" xfId="24" builtinId="35" hidden="1"/>
    <cellStyle name="40% - Accent3" xfId="28" builtinId="39" hidden="1"/>
    <cellStyle name="40% - Accent4" xfId="32" builtinId="43" hidden="1"/>
    <cellStyle name="40% - Accent5" xfId="36" builtinId="47" hidden="1"/>
    <cellStyle name="40% - Accent6" xfId="40" builtinId="51" hidden="1"/>
    <cellStyle name="60% - Accent1" xfId="21" builtinId="32" hidden="1"/>
    <cellStyle name="60% - Accent2" xfId="25" builtinId="36" hidden="1"/>
    <cellStyle name="60% - Accent3" xfId="29" builtinId="40" hidden="1"/>
    <cellStyle name="60% - Accent4" xfId="33" builtinId="44" hidden="1"/>
    <cellStyle name="60% - Accent5" xfId="37" builtinId="48" hidden="1"/>
    <cellStyle name="60% - Accent6" xfId="41" builtinId="52" hidden="1"/>
    <cellStyle name="Accent1" xfId="18" builtinId="29" hidden="1"/>
    <cellStyle name="Accent2" xfId="22" builtinId="33" hidden="1"/>
    <cellStyle name="Accent3" xfId="26" builtinId="37" hidden="1"/>
    <cellStyle name="Accent4" xfId="30" builtinId="41" hidden="1"/>
    <cellStyle name="Accent5" xfId="34" builtinId="45" hidden="1"/>
    <cellStyle name="Accent6" xfId="38" builtinId="49" hidden="1"/>
    <cellStyle name="Assumptions" xfId="50" xr:uid="{00000000-0005-0000-0000-000018000000}"/>
    <cellStyle name="Bad" xfId="8" builtinId="27" hidden="1"/>
    <cellStyle name="Blank" xfId="44" xr:uid="{00000000-0005-0000-0000-00001A000000}"/>
    <cellStyle name="Calculation" xfId="11" builtinId="22" hidden="1"/>
    <cellStyle name="Check Cell" xfId="13" builtinId="23" hidden="1"/>
    <cellStyle name="Comma" xfId="45" builtinId="3" hidden="1"/>
    <cellStyle name="Comma [0]" xfId="46" builtinId="6" hidden="1"/>
    <cellStyle name="Currency" xfId="47" builtinId="4" hidden="1"/>
    <cellStyle name="Currency [0]" xfId="48" builtinId="7" hidden="1"/>
    <cellStyle name="Date" xfId="43" xr:uid="{00000000-0005-0000-0000-000021000000}"/>
    <cellStyle name="Explanatory Text" xfId="16" builtinId="53" hidden="1"/>
    <cellStyle name="Good" xfId="7" builtinId="26" hidden="1"/>
    <cellStyle name="Heading 1" xfId="3" builtinId="16" hidden="1"/>
    <cellStyle name="Heading 2" xfId="4" builtinId="17" hidden="1"/>
    <cellStyle name="Heading 3" xfId="5" builtinId="18" hidden="1"/>
    <cellStyle name="Heading 4" xfId="6" builtinId="19" hidden="1"/>
    <cellStyle name="Historical inputs" xfId="42" xr:uid="{00000000-0005-0000-0000-000028000000}"/>
    <cellStyle name="Important output" xfId="51" xr:uid="{00000000-0005-0000-0000-000029000000}"/>
    <cellStyle name="Input" xfId="1" builtinId="20" hidden="1" customBuiltin="1"/>
    <cellStyle name="Level 1" xfId="52" xr:uid="{452B65C2-EA80-4212-890E-D3E931465050}"/>
    <cellStyle name="Linked Cell" xfId="12" builtinId="24" hidden="1"/>
    <cellStyle name="Neutral" xfId="9" builtinId="28" hidden="1"/>
    <cellStyle name="Normal" xfId="0" builtinId="0"/>
    <cellStyle name="Normal 3" xfId="53" xr:uid="{DF547D82-FE66-4675-BB15-201358C4CCBA}"/>
    <cellStyle name="Note" xfId="15" builtinId="10" hidden="1"/>
    <cellStyle name="Output" xfId="10" builtinId="21" hidden="1"/>
    <cellStyle name="Per cent" xfId="49" builtinId="5" customBuiltin="1"/>
    <cellStyle name="Title" xfId="2" builtinId="15" hidden="1"/>
    <cellStyle name="Total" xfId="17" builtinId="25" hidden="1"/>
    <cellStyle name="Warning Text" xfId="14" builtinId="11" hidden="1"/>
  </cellStyles>
  <dxfs count="2">
    <dxf>
      <font>
        <color rgb="FF006100"/>
      </font>
      <fill>
        <patternFill>
          <bgColor rgb="FFC6EF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808080"/>
      <rgbColor rgb="00FFFFFF"/>
      <rgbColor rgb="008EC6A1"/>
      <rgbColor rgb="00FFFFFF"/>
      <rgbColor rgb="00CEA09D"/>
      <rgbColor rgb="0006C245"/>
      <rgbColor rgb="00BCDEC2"/>
      <rgbColor rgb="00FFFFFF"/>
      <rgbColor rgb="005BC182"/>
      <rgbColor rgb="00E7D475"/>
      <rgbColor rgb="00B1726B"/>
      <rgbColor rgb="00BBAD87"/>
      <rgbColor rgb="00FEEC00"/>
      <rgbColor rgb="00F5C77B"/>
      <rgbColor rgb="00FFFFFF"/>
      <rgbColor rgb="00B2B2B2"/>
      <rgbColor rgb="005BAD82"/>
      <rgbColor rgb="008EC6A1"/>
      <rgbColor rgb="00BCDEC2"/>
      <rgbColor rgb="0079A2B3"/>
      <rgbColor rgb="00ACC6D0"/>
      <rgbColor rgb="00D2E0E6"/>
      <rgbColor rgb="00908052"/>
      <rgbColor rgb="00BBAD87"/>
      <rgbColor rgb="00177B57"/>
      <rgbColor rgb="003D6E81"/>
      <rgbColor rgb="00655939"/>
      <rgbColor rgb="004D4D4D"/>
      <rgbColor rgb="00CFA649"/>
      <rgbColor rgb="009C3328"/>
      <rgbColor rgb="00DC8700"/>
      <rgbColor rgb="00808080"/>
      <rgbColor rgb="00FFFFFF"/>
      <rgbColor rgb="00DC8700"/>
      <rgbColor rgb="00CFA649"/>
      <rgbColor rgb="00655939"/>
      <rgbColor rgb="009C3328"/>
      <rgbColor rgb="00177B57"/>
      <rgbColor rgb="004D4D4D"/>
      <rgbColor rgb="003D6E81"/>
      <rgbColor rgb="00E7C7C7"/>
      <rgbColor rgb="00F9DFB5"/>
      <rgbColor rgb="00D8CEB8"/>
      <rgbColor rgb="00008FC8"/>
      <rgbColor rgb="00D2E0E6"/>
      <rgbColor rgb="00ACC0D0"/>
      <rgbColor rgb="00DC6E00"/>
      <rgbColor rgb="00E2E2E2"/>
      <rgbColor rgb="00EEA632"/>
      <rgbColor rgb="00F9EFBD"/>
      <rgbColor rgb="00DCC05A"/>
      <rgbColor rgb="00908052"/>
      <rgbColor rgb="0079A2B3"/>
      <rgbColor rgb="007716B2"/>
      <rgbColor rgb="00C41300"/>
      <rgbColor rgb="00808080"/>
    </indexedColors>
    <mruColors>
      <color rgb="FFFFCCFF"/>
      <color rgb="FFFFFFCC"/>
      <color rgb="FFFFFF66"/>
      <color rgb="FF006600"/>
      <color rgb="FF008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Scroll" dx="31" fmlaLink="$E$17" horiz="1" max="200" page="10" val="90"/>
</file>

<file path=xl/ctrlProps/ctrlProp2.xml><?xml version="1.0" encoding="utf-8"?>
<formControlPr xmlns="http://schemas.microsoft.com/office/spreadsheetml/2009/9/main" objectType="Scroll" dx="31" fmlaLink="$F$17" horiz="1" max="200" page="10" val="7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16</xdr:row>
          <xdr:rowOff>165100</xdr:rowOff>
        </xdr:from>
        <xdr:to>
          <xdr:col>5</xdr:col>
          <xdr:colOff>0</xdr:colOff>
          <xdr:row>17</xdr:row>
          <xdr:rowOff>152400</xdr:rowOff>
        </xdr:to>
        <xdr:sp macro="" textlink="">
          <xdr:nvSpPr>
            <xdr:cNvPr id="3073" name="Scroll Bar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16</xdr:row>
          <xdr:rowOff>165100</xdr:rowOff>
        </xdr:from>
        <xdr:to>
          <xdr:col>6</xdr:col>
          <xdr:colOff>0</xdr:colOff>
          <xdr:row>17</xdr:row>
          <xdr:rowOff>165100</xdr:rowOff>
        </xdr:to>
        <xdr:sp macro="" textlink="">
          <xdr:nvSpPr>
            <xdr:cNvPr id="3074" name="Scroll Bar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0</xdr:col>
      <xdr:colOff>733114</xdr:colOff>
      <xdr:row>43</xdr:row>
      <xdr:rowOff>128165</xdr:rowOff>
    </xdr:from>
    <xdr:to>
      <xdr:col>7</xdr:col>
      <xdr:colOff>11651</xdr:colOff>
      <xdr:row>61</xdr:row>
      <xdr:rowOff>7560</xdr:rowOff>
    </xdr:to>
    <xdr:sp macro="" textlink="">
      <xdr:nvSpPr>
        <xdr:cNvPr id="4" name="Rectangle 3">
          <a:extLst>
            <a:ext uri="{FF2B5EF4-FFF2-40B4-BE49-F238E27FC236}">
              <a16:creationId xmlns:a16="http://schemas.microsoft.com/office/drawing/2014/main" id="{7D3412AD-BEAF-8B86-7834-1329D5266864}"/>
            </a:ext>
          </a:extLst>
        </xdr:cNvPr>
        <xdr:cNvSpPr/>
      </xdr:nvSpPr>
      <xdr:spPr>
        <a:xfrm>
          <a:off x="733114" y="6932569"/>
          <a:ext cx="14425326" cy="2815541"/>
        </a:xfrm>
        <a:prstGeom prst="rect">
          <a:avLst/>
        </a:prstGeom>
        <a:solidFill>
          <a:schemeClr val="bg1">
            <a:lumMod val="85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de-DE" sz="1100" b="1" i="1">
              <a:solidFill>
                <a:schemeClr val="tx1"/>
              </a:solidFill>
              <a:effectLst/>
              <a:latin typeface="+mn-lt"/>
              <a:ea typeface="+mn-ea"/>
              <a:cs typeface="+mn-cs"/>
            </a:rPr>
            <a:t>* Anmerkung zur ökologischen</a:t>
          </a:r>
          <a:r>
            <a:rPr lang="de-DE" sz="1100" b="1" i="1" baseline="0">
              <a:solidFill>
                <a:schemeClr val="tx1"/>
              </a:solidFill>
              <a:effectLst/>
              <a:latin typeface="+mn-lt"/>
              <a:ea typeface="+mn-ea"/>
              <a:cs typeface="+mn-cs"/>
            </a:rPr>
            <a:t> Berechnung</a:t>
          </a:r>
          <a:r>
            <a:rPr lang="de-DE" sz="1100" b="1" i="1">
              <a:solidFill>
                <a:schemeClr val="tx1"/>
              </a:solidFill>
              <a:effectLst/>
              <a:latin typeface="+mn-lt"/>
              <a:ea typeface="+mn-ea"/>
              <a:cs typeface="+mn-cs"/>
            </a:rPr>
            <a:t>:</a:t>
          </a:r>
          <a:br>
            <a:rPr lang="de-DE" i="1">
              <a:solidFill>
                <a:schemeClr val="tx1"/>
              </a:solidFill>
            </a:rPr>
          </a:br>
          <a:r>
            <a:rPr lang="de-DE" sz="1100" b="0" i="1">
              <a:solidFill>
                <a:schemeClr val="tx1"/>
              </a:solidFill>
              <a:effectLst/>
              <a:latin typeface="+mn-lt"/>
              <a:ea typeface="+mn-ea"/>
              <a:cs typeface="+mn-cs"/>
            </a:rPr>
            <a:t>Grundsätzlich wurde von einer Rückgaberate von 93 % ausgegangen, sodass jeder Mehrwegbehälter rund 14 Mal genutzt wird. Weiterhin wird als Material der Mehrwegbehälter Polypropylen betrachtet, während für Einwegbehälter beschichtete Pappe betrachtet wird.</a:t>
          </a:r>
        </a:p>
        <a:p>
          <a:pPr algn="l"/>
          <a:endParaRPr lang="de-DE" sz="1100" b="0" i="1">
            <a:solidFill>
              <a:schemeClr val="tx1"/>
            </a:solidFill>
            <a:effectLst/>
            <a:latin typeface="+mn-lt"/>
            <a:ea typeface="+mn-ea"/>
            <a:cs typeface="+mn-cs"/>
          </a:endParaRPr>
        </a:p>
        <a:p>
          <a:pPr algn="l"/>
          <a:r>
            <a:rPr lang="de-DE" sz="1100" b="1" i="1">
              <a:solidFill>
                <a:schemeClr val="tx1"/>
              </a:solidFill>
              <a:effectLst/>
              <a:latin typeface="+mn-lt"/>
              <a:ea typeface="+mn-ea"/>
              <a:cs typeface="+mn-cs"/>
            </a:rPr>
            <a:t>Vertiefung CO2 Emissionen:</a:t>
          </a:r>
          <a:br>
            <a:rPr lang="de-DE" b="1" i="1">
              <a:solidFill>
                <a:schemeClr val="tx1"/>
              </a:solidFill>
            </a:rPr>
          </a:br>
          <a:r>
            <a:rPr lang="de-DE" sz="1100" b="0" i="1">
              <a:solidFill>
                <a:schemeClr val="tx1"/>
              </a:solidFill>
              <a:effectLst/>
              <a:latin typeface="+mn-lt"/>
              <a:ea typeface="+mn-ea"/>
              <a:cs typeface="+mn-cs"/>
            </a:rPr>
            <a:t>Bei den CO2-Emissionen werden materialbezogene Emissionen aus der Herstellungsphase berücksichtigt, Transportemissionen und Reinigungsemissionen unter Berücksichtigung des aktuellen Energiemix in Deutschland aus der Nutzungsphase sowie Emissionen durch die thermische Entsorgung, Littering und Recycling der Behälter mit deutschlandbezogenen Werten und Entsorgungsquoten aus der Entsorgungsphase betrachtet.</a:t>
          </a:r>
        </a:p>
        <a:p>
          <a:pPr algn="l"/>
          <a:endParaRPr lang="de-DE" sz="1100" b="0" i="1">
            <a:solidFill>
              <a:schemeClr val="tx1"/>
            </a:solidFill>
            <a:effectLst/>
            <a:latin typeface="+mn-lt"/>
            <a:ea typeface="+mn-ea"/>
            <a:cs typeface="+mn-cs"/>
          </a:endParaRPr>
        </a:p>
        <a:p>
          <a:pPr algn="l"/>
          <a:r>
            <a:rPr lang="de-DE" sz="1100" b="1" i="1">
              <a:solidFill>
                <a:schemeClr val="tx1"/>
              </a:solidFill>
              <a:effectLst/>
              <a:latin typeface="+mn-lt"/>
              <a:ea typeface="+mn-ea"/>
              <a:cs typeface="+mn-cs"/>
            </a:rPr>
            <a:t>Vertiefung</a:t>
          </a:r>
          <a:r>
            <a:rPr lang="de-DE" sz="1100" b="1" i="1" baseline="0">
              <a:solidFill>
                <a:schemeClr val="tx1"/>
              </a:solidFill>
              <a:effectLst/>
              <a:latin typeface="+mn-lt"/>
              <a:ea typeface="+mn-ea"/>
              <a:cs typeface="+mn-cs"/>
            </a:rPr>
            <a:t> </a:t>
          </a:r>
          <a:r>
            <a:rPr lang="de-DE" sz="1100" b="1" i="1">
              <a:solidFill>
                <a:schemeClr val="tx1"/>
              </a:solidFill>
              <a:effectLst/>
              <a:latin typeface="+mn-lt"/>
              <a:ea typeface="+mn-ea"/>
              <a:cs typeface="+mn-cs"/>
            </a:rPr>
            <a:t>Wasserverbrauch:</a:t>
          </a:r>
          <a:br>
            <a:rPr lang="de-DE" i="1">
              <a:solidFill>
                <a:schemeClr val="tx1"/>
              </a:solidFill>
            </a:rPr>
          </a:br>
          <a:r>
            <a:rPr lang="de-DE" sz="1100" b="0" i="1">
              <a:solidFill>
                <a:schemeClr val="tx1"/>
              </a:solidFill>
              <a:effectLst/>
              <a:latin typeface="+mn-lt"/>
              <a:ea typeface="+mn-ea"/>
              <a:cs typeface="+mn-cs"/>
            </a:rPr>
            <a:t>Für den Wasserverbrauch wurde der Wasserbedarf in der Herstellung in Abhängigkeit des Materials und des Gewichts und der Wasserbedarf in der Reinigung der Mehrwegbehälter berücksichtigt. In der Reinigung wird zwischen dem Wasseraufwand von Bechern und Bowls unterschieden. Der Wasserbedarf der Entsorgungsphase wird hier vernachlässigt.</a:t>
          </a:r>
        </a:p>
        <a:p>
          <a:pPr algn="l"/>
          <a:endParaRPr lang="de-DE" sz="1100" b="0" i="1">
            <a:solidFill>
              <a:schemeClr val="tx1"/>
            </a:solidFill>
            <a:effectLst/>
            <a:latin typeface="+mn-lt"/>
            <a:ea typeface="+mn-ea"/>
            <a:cs typeface="+mn-cs"/>
          </a:endParaRPr>
        </a:p>
        <a:p>
          <a:pPr algn="l"/>
          <a:r>
            <a:rPr lang="de-DE" sz="1100" b="1" i="1">
              <a:solidFill>
                <a:schemeClr val="tx1"/>
              </a:solidFill>
              <a:effectLst/>
              <a:latin typeface="+mn-lt"/>
              <a:ea typeface="+mn-ea"/>
              <a:cs typeface="+mn-cs"/>
            </a:rPr>
            <a:t>Vertiefung Abfallaufkommen:</a:t>
          </a:r>
          <a:br>
            <a:rPr lang="de-DE" i="1">
              <a:solidFill>
                <a:schemeClr val="tx1"/>
              </a:solidFill>
            </a:rPr>
          </a:br>
          <a:r>
            <a:rPr lang="de-DE" sz="1100" b="0" i="1">
              <a:solidFill>
                <a:schemeClr val="tx1"/>
              </a:solidFill>
              <a:effectLst/>
              <a:latin typeface="+mn-lt"/>
              <a:ea typeface="+mn-ea"/>
              <a:cs typeface="+mn-cs"/>
            </a:rPr>
            <a:t>Für das Abfallaufkommen werden die verwendeten Ressourcen sowie die Nutzungshäufigkeit betrachtet. Hier wird zunächst nur das Gesamtgewicht betrachtet und nicht nach Entsorgungsform unterschieden. Das Abfallaufkommen in der Nutzungsphase wird nicht berücksichtigt.</a:t>
          </a:r>
          <a:endParaRPr lang="de-DE" sz="1100" i="1">
            <a:solidFill>
              <a:schemeClr val="tx1"/>
            </a:solidFill>
          </a:endParaRPr>
        </a:p>
      </xdr:txBody>
    </xdr:sp>
    <xdr:clientData/>
  </xdr:twoCellAnchor>
</xdr:wsDr>
</file>

<file path=xl/theme/theme1.xml><?xml version="1.0" encoding="utf-8"?>
<a:theme xmlns:a="http://schemas.openxmlformats.org/drawingml/2006/main" name="Office Theme">
  <a:themeElements>
    <a:clrScheme name="BCGColorScheme">
      <a:dk1>
        <a:sysClr val="windowText" lastClr="000000"/>
      </a:dk1>
      <a:lt1>
        <a:sysClr val="window" lastClr="FFFFFF"/>
      </a:lt1>
      <a:dk2>
        <a:srgbClr val="5BAD82"/>
      </a:dk2>
      <a:lt2>
        <a:srgbClr val="79A2B3"/>
      </a:lt2>
      <a:accent1>
        <a:srgbClr val="908052"/>
      </a:accent1>
      <a:accent2>
        <a:srgbClr val="808080"/>
      </a:accent2>
      <a:accent3>
        <a:srgbClr val="DCC05A"/>
      </a:accent3>
      <a:accent4>
        <a:srgbClr val="B1726B"/>
      </a:accent4>
      <a:accent5>
        <a:srgbClr val="EEA632"/>
      </a:accent5>
      <a:accent6>
        <a:srgbClr val="FFFFFF"/>
      </a:accent6>
      <a:hlink>
        <a:srgbClr val="177B57"/>
      </a:hlink>
      <a:folHlink>
        <a:srgbClr val="3D6E81"/>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177E07-608D-4341-A4D9-C8CE7B2CA99D}">
  <sheetPr>
    <tabColor theme="0" tint="-0.249977111117893"/>
  </sheetPr>
  <dimension ref="A1:Q23"/>
  <sheetViews>
    <sheetView showGridLines="0" tabSelected="1" zoomScale="132" zoomScaleNormal="71" workbookViewId="0">
      <pane ySplit="5" topLeftCell="A6" activePane="bottomLeft" state="frozen"/>
      <selection pane="bottomLeft" activeCell="D2" sqref="D2"/>
    </sheetView>
  </sheetViews>
  <sheetFormatPr baseColWidth="10" defaultColWidth="8.83203125" defaultRowHeight="13" x14ac:dyDescent="0.15"/>
  <cols>
    <col min="1" max="1" width="1.6640625" style="8" customWidth="1"/>
    <col min="2" max="2" width="38.83203125" style="8" customWidth="1"/>
    <col min="3" max="3" width="6.33203125" style="8" customWidth="1"/>
    <col min="4" max="9" width="8.83203125" style="8"/>
    <col min="10" max="10" width="14.6640625" style="8" customWidth="1"/>
    <col min="11" max="11" width="1.33203125" style="8" customWidth="1"/>
    <col min="12" max="12" width="0.83203125" style="8" customWidth="1"/>
    <col min="13" max="13" width="16.83203125" style="8" customWidth="1"/>
    <col min="14" max="14" width="2.1640625" style="8" customWidth="1"/>
    <col min="15" max="15" width="10" style="8" bestFit="1" customWidth="1"/>
    <col min="16" max="16" width="28.1640625" style="8" customWidth="1"/>
    <col min="17" max="16384" width="8.83203125" style="8"/>
  </cols>
  <sheetData>
    <row r="1" spans="1:17" s="2" customFormat="1" ht="11.25" customHeight="1" x14ac:dyDescent="0.15">
      <c r="A1" s="1"/>
      <c r="B1" s="147"/>
      <c r="D1" s="1"/>
      <c r="E1" s="1"/>
      <c r="F1" s="1"/>
      <c r="G1" s="1"/>
      <c r="H1" s="1"/>
      <c r="I1" s="1"/>
      <c r="J1" s="1"/>
      <c r="K1" s="1"/>
      <c r="L1" s="1"/>
      <c r="M1" s="1"/>
      <c r="N1" s="1"/>
      <c r="O1" s="1"/>
    </row>
    <row r="2" spans="1:17" s="2" customFormat="1" ht="15.75" customHeight="1" thickBot="1" x14ac:dyDescent="0.2">
      <c r="B2" s="102" t="s">
        <v>0</v>
      </c>
      <c r="D2" s="1"/>
      <c r="E2" s="1"/>
      <c r="F2" s="1"/>
      <c r="G2" s="1"/>
      <c r="H2" s="1"/>
      <c r="I2" s="1"/>
      <c r="J2" s="1"/>
      <c r="K2" s="1"/>
      <c r="L2" s="1"/>
      <c r="M2" s="1"/>
      <c r="N2" s="1"/>
      <c r="O2" s="1"/>
    </row>
    <row r="3" spans="1:17" s="2" customFormat="1" ht="12.75" customHeight="1" x14ac:dyDescent="0.15">
      <c r="B3" s="148" t="s">
        <v>56</v>
      </c>
      <c r="D3" s="1"/>
      <c r="E3" s="1"/>
      <c r="F3" s="1"/>
      <c r="G3" s="1"/>
      <c r="H3" s="1"/>
      <c r="I3" s="1"/>
      <c r="J3" s="1"/>
      <c r="K3" s="1"/>
      <c r="L3" s="1"/>
      <c r="M3" s="1"/>
      <c r="N3" s="1"/>
      <c r="O3" s="1"/>
    </row>
    <row r="4" spans="1:17" s="2" customFormat="1" ht="15.75" customHeight="1" thickBot="1" x14ac:dyDescent="0.2">
      <c r="A4" s="1"/>
      <c r="B4" s="149"/>
      <c r="D4" s="1"/>
      <c r="E4" s="1"/>
      <c r="F4" s="1"/>
      <c r="G4" s="1"/>
      <c r="H4" s="1"/>
      <c r="I4" s="1"/>
      <c r="J4" s="1"/>
      <c r="K4" s="1"/>
      <c r="L4" s="1"/>
      <c r="M4" s="1"/>
      <c r="N4" s="1"/>
      <c r="O4" s="1"/>
    </row>
    <row r="5" spans="1:17" s="7" customFormat="1" ht="9" customHeight="1" thickBot="1" x14ac:dyDescent="0.2">
      <c r="A5" s="3"/>
      <c r="B5" s="4"/>
      <c r="C5" s="5"/>
      <c r="D5" s="5"/>
      <c r="E5" s="5"/>
      <c r="F5" s="5"/>
      <c r="G5" s="5"/>
      <c r="H5" s="5"/>
      <c r="I5" s="5"/>
      <c r="J5" s="5"/>
      <c r="K5" s="5"/>
      <c r="L5" s="5"/>
      <c r="M5" s="5"/>
      <c r="N5" s="5"/>
      <c r="O5" s="5"/>
      <c r="P5" s="5"/>
    </row>
    <row r="7" spans="1:17" ht="14" thickBot="1" x14ac:dyDescent="0.2">
      <c r="Q7" s="2"/>
    </row>
    <row r="8" spans="1:17" ht="16" x14ac:dyDescent="0.2">
      <c r="B8" s="58" t="s">
        <v>50</v>
      </c>
      <c r="C8" s="59"/>
      <c r="D8" s="59"/>
      <c r="E8" s="59"/>
      <c r="F8" s="59"/>
      <c r="G8" s="59"/>
      <c r="H8" s="59"/>
      <c r="I8" s="59"/>
      <c r="J8" s="60"/>
      <c r="L8" s="58"/>
      <c r="M8" s="61" t="s">
        <v>51</v>
      </c>
      <c r="N8" s="59"/>
      <c r="O8" s="59"/>
      <c r="P8" s="60"/>
    </row>
    <row r="9" spans="1:17" x14ac:dyDescent="0.15">
      <c r="B9" s="62" t="s">
        <v>57</v>
      </c>
      <c r="C9" s="63"/>
      <c r="D9" s="63"/>
      <c r="E9" s="63"/>
      <c r="F9" s="63"/>
      <c r="G9" s="63"/>
      <c r="H9" s="63"/>
      <c r="I9" s="63"/>
      <c r="J9" s="64"/>
      <c r="L9" s="65"/>
      <c r="M9" s="86">
        <v>0</v>
      </c>
      <c r="O9" s="8" t="s">
        <v>64</v>
      </c>
      <c r="P9" s="66"/>
    </row>
    <row r="10" spans="1:17" x14ac:dyDescent="0.15">
      <c r="B10" s="62" t="s">
        <v>60</v>
      </c>
      <c r="C10" s="63"/>
      <c r="D10" s="63"/>
      <c r="E10" s="63"/>
      <c r="F10" s="63"/>
      <c r="G10" s="63"/>
      <c r="H10" s="63"/>
      <c r="I10" s="63"/>
      <c r="J10" s="64"/>
      <c r="L10" s="65"/>
      <c r="M10" s="87" t="s">
        <v>52</v>
      </c>
      <c r="O10" s="8" t="s">
        <v>53</v>
      </c>
      <c r="P10" s="66"/>
    </row>
    <row r="11" spans="1:17" ht="13.25" customHeight="1" x14ac:dyDescent="0.15">
      <c r="B11" s="62" t="s">
        <v>58</v>
      </c>
      <c r="C11" s="63"/>
      <c r="D11" s="63"/>
      <c r="E11" s="63"/>
      <c r="F11" s="63"/>
      <c r="G11" s="63"/>
      <c r="H11" s="63"/>
      <c r="I11" s="63"/>
      <c r="J11" s="64"/>
      <c r="L11" s="65"/>
      <c r="M11" s="84"/>
      <c r="P11" s="66"/>
    </row>
    <row r="12" spans="1:17" x14ac:dyDescent="0.15">
      <c r="B12" s="62" t="s">
        <v>61</v>
      </c>
      <c r="C12" s="63"/>
      <c r="D12" s="63"/>
      <c r="E12" s="63"/>
      <c r="F12" s="63"/>
      <c r="G12" s="63"/>
      <c r="H12" s="63"/>
      <c r="I12" s="63"/>
      <c r="J12" s="64"/>
      <c r="L12" s="65"/>
      <c r="M12" s="84"/>
      <c r="P12" s="66"/>
    </row>
    <row r="13" spans="1:17" x14ac:dyDescent="0.15">
      <c r="B13" s="62" t="s">
        <v>59</v>
      </c>
      <c r="C13" s="63"/>
      <c r="D13" s="63"/>
      <c r="E13" s="63"/>
      <c r="F13" s="63"/>
      <c r="G13" s="63"/>
      <c r="H13" s="63"/>
      <c r="I13" s="63"/>
      <c r="J13" s="64"/>
      <c r="L13" s="65"/>
      <c r="M13" s="85"/>
      <c r="P13" s="66"/>
    </row>
    <row r="14" spans="1:17" x14ac:dyDescent="0.15">
      <c r="B14" s="62"/>
      <c r="C14" s="63"/>
      <c r="D14" s="63"/>
      <c r="E14" s="63"/>
      <c r="F14" s="63"/>
      <c r="G14" s="63"/>
      <c r="H14" s="63"/>
      <c r="I14" s="63"/>
      <c r="J14" s="64"/>
      <c r="L14" s="65"/>
      <c r="P14" s="66"/>
    </row>
    <row r="15" spans="1:17" ht="14" thickBot="1" x14ac:dyDescent="0.2">
      <c r="B15" s="67"/>
      <c r="C15" s="68"/>
      <c r="D15" s="68"/>
      <c r="E15" s="68"/>
      <c r="F15" s="68"/>
      <c r="G15" s="68"/>
      <c r="H15" s="68"/>
      <c r="I15" s="68"/>
      <c r="J15" s="69"/>
      <c r="L15" s="70"/>
      <c r="M15" s="71"/>
      <c r="N15" s="71"/>
      <c r="O15" s="71"/>
      <c r="P15" s="72"/>
    </row>
    <row r="16" spans="1:17" ht="4.5" customHeight="1" thickBot="1" x14ac:dyDescent="0.2"/>
    <row r="17" spans="2:16" ht="17" thickTop="1" x14ac:dyDescent="0.2">
      <c r="B17" s="73" t="s">
        <v>66</v>
      </c>
      <c r="C17" s="74"/>
      <c r="D17" s="74"/>
      <c r="E17" s="74"/>
      <c r="F17" s="74"/>
      <c r="G17" s="74"/>
      <c r="H17" s="74"/>
      <c r="I17" s="74"/>
      <c r="J17" s="74"/>
      <c r="K17" s="74"/>
      <c r="L17" s="75"/>
      <c r="M17" s="75"/>
      <c r="N17" s="74"/>
      <c r="O17" s="74"/>
      <c r="P17" s="76"/>
    </row>
    <row r="18" spans="2:16" x14ac:dyDescent="0.15">
      <c r="B18" s="77" t="s">
        <v>54</v>
      </c>
      <c r="C18" s="8" t="s">
        <v>55</v>
      </c>
      <c r="O18" s="78"/>
      <c r="P18" s="79"/>
    </row>
    <row r="19" spans="2:16" x14ac:dyDescent="0.15">
      <c r="B19" s="77" t="s">
        <v>67</v>
      </c>
      <c r="C19" s="8" t="s">
        <v>63</v>
      </c>
      <c r="O19" s="78"/>
      <c r="P19" s="79"/>
    </row>
    <row r="20" spans="2:16" x14ac:dyDescent="0.15">
      <c r="B20" s="77" t="s">
        <v>65</v>
      </c>
      <c r="C20" s="8" t="s">
        <v>62</v>
      </c>
      <c r="O20" s="78"/>
      <c r="P20" s="79"/>
    </row>
    <row r="21" spans="2:16" x14ac:dyDescent="0.15">
      <c r="B21" s="77"/>
      <c r="O21" s="80"/>
      <c r="P21" s="79"/>
    </row>
    <row r="22" spans="2:16" ht="14" thickBot="1" x14ac:dyDescent="0.2">
      <c r="B22" s="81"/>
      <c r="C22" s="82"/>
      <c r="D22" s="82"/>
      <c r="E22" s="82"/>
      <c r="F22" s="82"/>
      <c r="G22" s="82"/>
      <c r="H22" s="82"/>
      <c r="I22" s="82"/>
      <c r="J22" s="82"/>
      <c r="K22" s="82"/>
      <c r="L22" s="82"/>
      <c r="M22" s="82"/>
      <c r="N22" s="82"/>
      <c r="O22" s="82"/>
      <c r="P22" s="83"/>
    </row>
    <row r="23" spans="2:16" ht="14" thickTop="1" x14ac:dyDescent="0.15"/>
  </sheetData>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5E755-8C66-4DA5-87F0-1CDE300150F5}">
  <sheetPr>
    <tabColor theme="0" tint="-0.249977111117893"/>
  </sheetPr>
  <dimension ref="A1:O44"/>
  <sheetViews>
    <sheetView showGridLines="0" zoomScale="109" zoomScaleNormal="102" workbookViewId="0">
      <pane ySplit="5" topLeftCell="A6" activePane="bottomLeft" state="frozen"/>
      <selection activeCell="H19" sqref="H19"/>
      <selection pane="bottomLeft"/>
    </sheetView>
  </sheetViews>
  <sheetFormatPr baseColWidth="10" defaultColWidth="8.6640625" defaultRowHeight="13" x14ac:dyDescent="0.15"/>
  <cols>
    <col min="1" max="1" width="9.6640625" style="8" customWidth="1"/>
    <col min="2" max="2" width="17.5" style="8" customWidth="1"/>
    <col min="3" max="3" width="15.5" style="8" customWidth="1"/>
    <col min="4" max="4" width="56.5" style="9" customWidth="1"/>
    <col min="5" max="5" width="35" style="8" customWidth="1"/>
    <col min="6" max="6" width="35.83203125" style="8" customWidth="1"/>
    <col min="7" max="7" width="28.83203125" style="8" customWidth="1"/>
    <col min="8" max="8" width="7.83203125" style="8" customWidth="1"/>
    <col min="9" max="16384" width="8.6640625" style="8"/>
  </cols>
  <sheetData>
    <row r="1" spans="1:15" s="2" customFormat="1" ht="11.25" customHeight="1" x14ac:dyDescent="0.15">
      <c r="A1" s="1"/>
      <c r="B1" s="147"/>
      <c r="D1" s="1"/>
      <c r="E1" s="1"/>
      <c r="F1" s="1"/>
      <c r="G1" s="1"/>
      <c r="H1" s="1"/>
      <c r="I1" s="1"/>
      <c r="J1" s="1"/>
      <c r="K1" s="1"/>
      <c r="L1" s="1"/>
      <c r="M1" s="1"/>
      <c r="N1" s="1"/>
      <c r="O1" s="1"/>
    </row>
    <row r="2" spans="1:15" s="2" customFormat="1" ht="15.75" customHeight="1" thickBot="1" x14ac:dyDescent="0.2">
      <c r="B2" s="102" t="s">
        <v>0</v>
      </c>
      <c r="D2" s="1"/>
      <c r="E2" s="1"/>
      <c r="F2" s="1"/>
      <c r="G2" s="1"/>
      <c r="H2" s="1"/>
      <c r="I2" s="1"/>
      <c r="J2" s="1"/>
      <c r="K2" s="1"/>
      <c r="L2" s="1"/>
      <c r="M2" s="1"/>
      <c r="N2" s="1"/>
      <c r="O2" s="1"/>
    </row>
    <row r="3" spans="1:15" s="2" customFormat="1" ht="12.75" customHeight="1" x14ac:dyDescent="0.15">
      <c r="B3" s="148" t="s">
        <v>56</v>
      </c>
      <c r="D3" s="1"/>
      <c r="E3" s="1"/>
      <c r="F3" s="1"/>
      <c r="G3" s="1"/>
      <c r="H3" s="1"/>
      <c r="I3" s="1"/>
      <c r="J3" s="1"/>
      <c r="K3" s="1"/>
      <c r="L3" s="1"/>
      <c r="M3" s="1"/>
      <c r="N3" s="1"/>
      <c r="O3" s="1"/>
    </row>
    <row r="4" spans="1:15" s="2" customFormat="1" ht="15.75" customHeight="1" thickBot="1" x14ac:dyDescent="0.2">
      <c r="A4" s="1"/>
      <c r="B4" s="149"/>
      <c r="D4" s="1"/>
      <c r="E4" s="1"/>
      <c r="F4" s="1"/>
      <c r="G4" s="1"/>
      <c r="H4" s="1"/>
      <c r="I4" s="1"/>
      <c r="J4" s="1"/>
      <c r="K4" s="1"/>
      <c r="L4" s="1"/>
      <c r="M4" s="1"/>
      <c r="N4" s="1"/>
      <c r="O4" s="1"/>
    </row>
    <row r="5" spans="1:15" s="7" customFormat="1" ht="9" customHeight="1" thickBot="1" x14ac:dyDescent="0.2">
      <c r="A5" s="4"/>
      <c r="B5" s="5"/>
      <c r="C5" s="5"/>
      <c r="D5" s="6"/>
      <c r="E5" s="5"/>
      <c r="F5" s="5"/>
      <c r="G5" s="5"/>
      <c r="H5" s="5"/>
    </row>
    <row r="7" spans="1:15" ht="12.5" customHeight="1" x14ac:dyDescent="0.15">
      <c r="B7" s="117" t="s">
        <v>68</v>
      </c>
      <c r="C7" s="118"/>
      <c r="D7" s="118"/>
      <c r="E7" s="118"/>
      <c r="F7" s="118"/>
      <c r="G7" s="119"/>
    </row>
    <row r="8" spans="1:15" ht="12.5" customHeight="1" x14ac:dyDescent="0.15">
      <c r="B8" s="120"/>
      <c r="C8" s="121"/>
      <c r="D8" s="121"/>
      <c r="E8" s="121"/>
      <c r="F8" s="121"/>
      <c r="G8" s="122"/>
    </row>
    <row r="9" spans="1:15" ht="12.5" customHeight="1" x14ac:dyDescent="0.15">
      <c r="B9" s="120"/>
      <c r="C9" s="121"/>
      <c r="D9" s="121"/>
      <c r="E9" s="121"/>
      <c r="F9" s="121"/>
      <c r="G9" s="122"/>
    </row>
    <row r="10" spans="1:15" ht="12.5" customHeight="1" x14ac:dyDescent="0.15">
      <c r="B10" s="123"/>
      <c r="C10" s="124"/>
      <c r="D10" s="124"/>
      <c r="E10" s="124"/>
      <c r="F10" s="124"/>
      <c r="G10" s="125"/>
    </row>
    <row r="11" spans="1:15" ht="16" x14ac:dyDescent="0.15">
      <c r="B11" s="20"/>
      <c r="C11" s="13"/>
      <c r="D11" s="13"/>
      <c r="E11" s="13"/>
      <c r="G11" s="10"/>
    </row>
    <row r="12" spans="1:15" x14ac:dyDescent="0.15">
      <c r="B12" s="16"/>
      <c r="C12" s="12"/>
      <c r="D12" s="12"/>
      <c r="E12" s="126" t="s">
        <v>1</v>
      </c>
      <c r="F12" s="127"/>
      <c r="G12" s="10"/>
    </row>
    <row r="13" spans="1:15" ht="12.5" customHeight="1" x14ac:dyDescent="0.15">
      <c r="B13" s="128" t="s">
        <v>2</v>
      </c>
      <c r="C13" s="130" t="s">
        <v>3</v>
      </c>
      <c r="D13" s="21" t="s">
        <v>4</v>
      </c>
      <c r="E13" s="132">
        <v>5</v>
      </c>
      <c r="F13" s="133"/>
      <c r="G13" s="10"/>
    </row>
    <row r="14" spans="1:15" ht="13" customHeight="1" x14ac:dyDescent="0.15">
      <c r="B14" s="129"/>
      <c r="C14" s="131"/>
      <c r="D14" s="22" t="s">
        <v>5</v>
      </c>
      <c r="E14" s="134">
        <v>48</v>
      </c>
      <c r="F14" s="135"/>
      <c r="G14" s="10"/>
    </row>
    <row r="15" spans="1:15" x14ac:dyDescent="0.15">
      <c r="B15" s="23"/>
      <c r="C15" s="12"/>
      <c r="D15" s="12"/>
      <c r="E15" s="12"/>
      <c r="G15" s="10"/>
    </row>
    <row r="16" spans="1:15" x14ac:dyDescent="0.15">
      <c r="B16" s="11"/>
      <c r="D16" s="24"/>
      <c r="E16" s="25" t="s">
        <v>6</v>
      </c>
      <c r="F16" s="25" t="s">
        <v>7</v>
      </c>
      <c r="G16" s="10"/>
    </row>
    <row r="17" spans="2:7" ht="12.5" customHeight="1" x14ac:dyDescent="0.15">
      <c r="B17" s="103" t="s">
        <v>69</v>
      </c>
      <c r="C17" s="108" t="s">
        <v>8</v>
      </c>
      <c r="D17" s="106" t="s">
        <v>9</v>
      </c>
      <c r="E17" s="26">
        <v>90</v>
      </c>
      <c r="F17" s="26">
        <v>70</v>
      </c>
      <c r="G17" s="10"/>
    </row>
    <row r="18" spans="2:7" ht="18.5" customHeight="1" x14ac:dyDescent="0.15">
      <c r="B18" s="104"/>
      <c r="C18" s="109"/>
      <c r="D18" s="107"/>
      <c r="E18" s="26"/>
      <c r="F18" s="26"/>
      <c r="G18" s="10"/>
    </row>
    <row r="19" spans="2:7" ht="12.5" customHeight="1" x14ac:dyDescent="0.15">
      <c r="B19" s="105"/>
      <c r="C19" s="112" t="s">
        <v>42</v>
      </c>
      <c r="D19" s="46" t="s">
        <v>10</v>
      </c>
      <c r="E19" s="115" t="s">
        <v>13</v>
      </c>
      <c r="F19" s="116"/>
      <c r="G19" s="10"/>
    </row>
    <row r="20" spans="2:7" ht="12" customHeight="1" x14ac:dyDescent="0.15">
      <c r="B20" s="105"/>
      <c r="C20" s="113"/>
      <c r="D20" s="48" t="str">
        <f>IF(E19="Ja","Wie viel kostet aktuell ein Einwegbehälter?","-")</f>
        <v>Wie viel kostet aktuell ein Einwegbehälter?</v>
      </c>
      <c r="E20" s="54">
        <v>0.25</v>
      </c>
      <c r="F20" s="36">
        <v>0.12</v>
      </c>
      <c r="G20" s="10"/>
    </row>
    <row r="21" spans="2:7" ht="12" customHeight="1" x14ac:dyDescent="0.15">
      <c r="B21" s="105"/>
      <c r="C21" s="113"/>
      <c r="D21" s="56" t="str">
        <f>IF(E19="Nein","Wieviele Einwegbehälter werden je Bestellung bestellt?","-")</f>
        <v>-</v>
      </c>
      <c r="E21" s="57">
        <v>100</v>
      </c>
      <c r="F21" s="57">
        <v>100</v>
      </c>
      <c r="G21" s="10"/>
    </row>
    <row r="22" spans="2:7" ht="12" customHeight="1" x14ac:dyDescent="0.15">
      <c r="B22" s="105"/>
      <c r="C22" s="114"/>
      <c r="D22" s="22" t="str">
        <f>IF(E19="Nein","Wieviel kostet eine Bestellung an Einwegbehältern?","-")</f>
        <v>-</v>
      </c>
      <c r="E22" s="49">
        <v>25</v>
      </c>
      <c r="F22" s="47">
        <v>12</v>
      </c>
      <c r="G22" s="10"/>
    </row>
    <row r="23" spans="2:7" ht="12" customHeight="1" collapsed="1" x14ac:dyDescent="0.15">
      <c r="B23" s="104"/>
      <c r="C23" s="108" t="s">
        <v>11</v>
      </c>
      <c r="D23" s="28" t="s">
        <v>12</v>
      </c>
      <c r="E23" s="110" t="s">
        <v>13</v>
      </c>
      <c r="F23" s="111"/>
      <c r="G23" s="10"/>
    </row>
    <row r="24" spans="2:7" ht="12.5" customHeight="1" x14ac:dyDescent="0.15">
      <c r="B24" s="104"/>
      <c r="C24" s="109"/>
      <c r="D24" s="29" t="str">
        <f>IF(E23="Ja",Hilfstabellen!G14,Hilfstabellen!G15)</f>
        <v xml:space="preserve"> Wie hoch sind die internen Spülkosten pro Behälter? </v>
      </c>
      <c r="E24" s="27">
        <v>0.11</v>
      </c>
      <c r="F24" s="27">
        <v>0.04</v>
      </c>
      <c r="G24" s="10"/>
    </row>
    <row r="25" spans="2:7" ht="12.5" customHeight="1" x14ac:dyDescent="0.15">
      <c r="B25" s="30"/>
      <c r="C25" s="31"/>
      <c r="D25" s="24"/>
      <c r="E25" s="32"/>
      <c r="F25" s="32"/>
      <c r="G25" s="10"/>
    </row>
    <row r="26" spans="2:7" x14ac:dyDescent="0.15">
      <c r="B26" s="15"/>
      <c r="C26" s="12"/>
      <c r="D26" s="12"/>
      <c r="E26" s="25" t="s">
        <v>14</v>
      </c>
      <c r="F26" s="25" t="s">
        <v>15</v>
      </c>
      <c r="G26" s="25" t="s">
        <v>16</v>
      </c>
    </row>
    <row r="27" spans="2:7" ht="13" customHeight="1" x14ac:dyDescent="0.15">
      <c r="B27" s="142" t="s">
        <v>70</v>
      </c>
      <c r="C27" s="112" t="s">
        <v>17</v>
      </c>
      <c r="D27" s="51" t="s">
        <v>18</v>
      </c>
      <c r="E27" s="50">
        <v>50</v>
      </c>
      <c r="F27" s="33">
        <v>0</v>
      </c>
      <c r="G27" s="33">
        <v>0</v>
      </c>
    </row>
    <row r="28" spans="2:7" ht="13" customHeight="1" x14ac:dyDescent="0.15">
      <c r="B28" s="143"/>
      <c r="C28" s="138"/>
      <c r="D28" s="34" t="s">
        <v>19</v>
      </c>
      <c r="E28" s="35">
        <v>31</v>
      </c>
      <c r="F28" s="35">
        <v>5</v>
      </c>
      <c r="G28" s="35">
        <v>0</v>
      </c>
    </row>
    <row r="29" spans="2:7" ht="13" customHeight="1" x14ac:dyDescent="0.15">
      <c r="B29" s="143"/>
      <c r="C29" s="113"/>
      <c r="D29" s="53" t="s">
        <v>20</v>
      </c>
      <c r="E29" s="52">
        <v>5</v>
      </c>
      <c r="F29" s="35">
        <v>0</v>
      </c>
      <c r="G29" s="35">
        <v>0</v>
      </c>
    </row>
    <row r="30" spans="2:7" ht="12.5" customHeight="1" x14ac:dyDescent="0.15">
      <c r="B30" s="143"/>
      <c r="C30" s="113"/>
      <c r="D30" s="53" t="s">
        <v>21</v>
      </c>
      <c r="E30" s="54">
        <v>1</v>
      </c>
      <c r="F30" s="36">
        <v>0</v>
      </c>
      <c r="G30" s="36">
        <v>0</v>
      </c>
    </row>
    <row r="31" spans="2:7" ht="12.5" customHeight="1" x14ac:dyDescent="0.15">
      <c r="B31" s="143"/>
      <c r="C31" s="113"/>
      <c r="D31" s="53" t="s">
        <v>22</v>
      </c>
      <c r="E31" s="54">
        <v>0</v>
      </c>
      <c r="F31" s="36">
        <v>0.15</v>
      </c>
      <c r="G31" s="36">
        <v>0.2</v>
      </c>
    </row>
    <row r="32" spans="2:7" ht="12.5" customHeight="1" x14ac:dyDescent="0.15">
      <c r="B32" s="143"/>
      <c r="C32" s="113"/>
      <c r="D32" s="53" t="s">
        <v>23</v>
      </c>
      <c r="E32" s="54">
        <v>0</v>
      </c>
      <c r="F32" s="36">
        <v>0.08</v>
      </c>
      <c r="G32" s="36">
        <v>0.13</v>
      </c>
    </row>
    <row r="33" spans="2:7" ht="12.5" customHeight="1" x14ac:dyDescent="0.15">
      <c r="B33" s="143"/>
      <c r="C33" s="113"/>
      <c r="D33" s="53" t="s">
        <v>41</v>
      </c>
      <c r="E33" s="54">
        <v>50</v>
      </c>
      <c r="F33" s="36">
        <v>0</v>
      </c>
      <c r="G33" s="36">
        <v>0</v>
      </c>
    </row>
    <row r="34" spans="2:7" ht="12.5" customHeight="1" x14ac:dyDescent="0.15">
      <c r="B34" s="144"/>
      <c r="C34" s="114"/>
      <c r="D34" s="55" t="s">
        <v>24</v>
      </c>
      <c r="E34" s="45">
        <v>0</v>
      </c>
      <c r="F34" s="27">
        <v>30</v>
      </c>
      <c r="G34" s="27">
        <v>0</v>
      </c>
    </row>
    <row r="35" spans="2:7" ht="12.5" customHeight="1" x14ac:dyDescent="0.15">
      <c r="B35" s="17"/>
      <c r="C35" s="18"/>
      <c r="D35" s="19"/>
      <c r="E35" s="19"/>
      <c r="G35" s="10"/>
    </row>
    <row r="36" spans="2:7" ht="13" customHeight="1" x14ac:dyDescent="0.15">
      <c r="B36" s="139" t="s">
        <v>71</v>
      </c>
      <c r="C36" s="108" t="s">
        <v>25</v>
      </c>
      <c r="D36" s="38" t="s">
        <v>26</v>
      </c>
      <c r="E36" s="39">
        <f>IF($E$19="Ja",$E$13*$E$14*$E$17*$E$20+$E$13*$E$14*$F$17*$F$20,$E$13*$E$14*$E$17*$E$22/$E$21+$E$13*$E$14*$F$17*$F$22/$F$21)</f>
        <v>7416</v>
      </c>
      <c r="F36" s="39">
        <f>IF($E$19="Ja",$E$13*$E$14*$E$17*$E$20+$E$13*$E$14*$F$17*$F$20,$E$13*$E$14*$E$17*$E$22/$E$21+$E$13*$E$14*$F$17*$F$22/$F$21)</f>
        <v>7416</v>
      </c>
      <c r="G36" s="39">
        <f>IF($E$19="Ja",$E$13*$E$14*$E$17*$E$20+$E$13*$E$14*$F$17*$F$20,$E$13*$E$14*$E$17*$E$22/$E$21+$E$13*$E$14*$F$17*$F$22/$F$21)</f>
        <v>7416</v>
      </c>
    </row>
    <row r="37" spans="2:7" ht="12.5" customHeight="1" x14ac:dyDescent="0.15">
      <c r="B37" s="140"/>
      <c r="C37" s="138"/>
      <c r="D37" s="34" t="s">
        <v>27</v>
      </c>
      <c r="E37" s="40">
        <f>E27+E28*12+IF((($E$13*$E$14*$E$17)*E31+($E$13*$E$14*$F$17)*E32)&gt;12*E34,(($E$13*$E$14*$E$17)*E31+($E$13*$E$14*$F$17)*E32),12*E34)+($E$13*$E$14*$E$17)*$E$24+($E$13*$E$14*$F$17)*$F$24+E33</f>
        <v>3520</v>
      </c>
      <c r="F37" s="40">
        <f>F27+F28*12+IF((($E$13*$E$14*$E$17)*F31+($E$13*$E$14*$F$17)*F32)&gt;12*F34,(($E$13*$E$14*$E$17)*F31+($E$13*$E$14*$F$17)*F32),12*F34)+($E$13*$E$14*$E$17)*$E$24+($E$13*$E$14*$F$17)*$F$24+F33</f>
        <v>7692</v>
      </c>
      <c r="G37" s="40">
        <f>G27+G28*12+IF((($E$13*$E$14*$E$17)*G31+($E$13*$E$14*$F$17)*G32)&gt;12*G34,(($E$13*$E$14*$E$17)*G31+($E$13*$E$14*$F$17)*G32),12*G34)+($E$13*$E$14*$E$17)*$E$24+($E$13*$E$14*$F$17)*$F$24+G33</f>
        <v>9552</v>
      </c>
    </row>
    <row r="38" spans="2:7" ht="12.5" customHeight="1" x14ac:dyDescent="0.15">
      <c r="B38" s="140"/>
      <c r="C38" s="138"/>
      <c r="D38" s="34" t="s">
        <v>28</v>
      </c>
      <c r="E38" s="40">
        <f>E36-E37</f>
        <v>3896</v>
      </c>
      <c r="F38" s="40">
        <f t="shared" ref="F38:G38" si="0">F36-F37</f>
        <v>-276</v>
      </c>
      <c r="G38" s="40">
        <f t="shared" si="0"/>
        <v>-2136</v>
      </c>
    </row>
    <row r="39" spans="2:7" ht="12.5" customHeight="1" x14ac:dyDescent="0.15">
      <c r="B39" s="140"/>
      <c r="C39" s="109"/>
      <c r="D39" s="34" t="s">
        <v>29</v>
      </c>
      <c r="E39" s="41">
        <f>E29*$E$17*3+E30*$F$17*3</f>
        <v>1560</v>
      </c>
      <c r="F39" s="41">
        <f t="shared" ref="F39:G39" si="1">F29*$E$17*3+F30*$F$17*3</f>
        <v>0</v>
      </c>
      <c r="G39" s="41">
        <f t="shared" si="1"/>
        <v>0</v>
      </c>
    </row>
    <row r="40" spans="2:7" ht="13" customHeight="1" x14ac:dyDescent="0.15">
      <c r="B40" s="140"/>
      <c r="C40" s="108" t="s">
        <v>72</v>
      </c>
      <c r="D40" s="38" t="s">
        <v>40</v>
      </c>
      <c r="E40" s="145" t="str">
        <f>"~"&amp;TRUNC(($F$17)*$E$13*$E$14*Hilfstabellen!H13/1000+($E$17)*$E$13*$E$14*Hilfstabellen!H14/1000,0)&amp;" kg CO2e können vermieden werden, dies entspricht dem Ausstoß eines Benzin Autos auf "&amp;TRUNC(($E$17+$F$17)*$E$13*$E$14*Hilfstabellen!H14/150,0)&amp;" km"</f>
        <v>~957 kg CO2e können vermieden werden, dies entspricht dem Ausstoß eines Benzin Autos auf 8960 km</v>
      </c>
      <c r="F40" s="145"/>
      <c r="G40" s="146"/>
    </row>
    <row r="41" spans="2:7" ht="12.5" customHeight="1" x14ac:dyDescent="0.15">
      <c r="B41" s="140"/>
      <c r="C41" s="138"/>
      <c r="D41" s="34" t="s">
        <v>43</v>
      </c>
      <c r="E41" s="136" t="str">
        <f>"~"&amp;TRUNC(($F$17)*$E$13*$E$14*Hilfstabellen!H15/1000+($E$17)*$E$13*$E$14*Hilfstabellen!H16/1000,0)&amp;" kg Abfall können vermieden werden"</f>
        <v>~364 kg Abfall können vermieden werden</v>
      </c>
      <c r="F41" s="136"/>
      <c r="G41" s="137"/>
    </row>
    <row r="42" spans="2:7" ht="12.5" customHeight="1" x14ac:dyDescent="0.15">
      <c r="B42" s="141"/>
      <c r="C42" s="109"/>
      <c r="D42" s="37" t="s">
        <v>44</v>
      </c>
      <c r="E42" s="136" t="str">
        <f>"~"&amp;TRUNC(($E$17+$F$17)*$E$13*$E$14*Hilfstabellen!H17,0)&amp;" Liter Wassser können gespart werden"</f>
        <v>~7680 Liter Wassser können gespart werden</v>
      </c>
      <c r="F42" s="136"/>
      <c r="G42" s="137"/>
    </row>
    <row r="44" spans="2:7" x14ac:dyDescent="0.15">
      <c r="B44" s="88"/>
    </row>
  </sheetData>
  <mergeCells count="21">
    <mergeCell ref="E42:G42"/>
    <mergeCell ref="C40:C42"/>
    <mergeCell ref="B36:B42"/>
    <mergeCell ref="B27:B34"/>
    <mergeCell ref="C27:C34"/>
    <mergeCell ref="C36:C39"/>
    <mergeCell ref="E40:G40"/>
    <mergeCell ref="E41:G41"/>
    <mergeCell ref="B7:G10"/>
    <mergeCell ref="E12:F12"/>
    <mergeCell ref="B13:B14"/>
    <mergeCell ref="C13:C14"/>
    <mergeCell ref="E13:F13"/>
    <mergeCell ref="E14:F14"/>
    <mergeCell ref="B17:B24"/>
    <mergeCell ref="D17:D18"/>
    <mergeCell ref="C23:C24"/>
    <mergeCell ref="E23:F23"/>
    <mergeCell ref="C19:C22"/>
    <mergeCell ref="C17:C18"/>
    <mergeCell ref="E19:F19"/>
  </mergeCells>
  <conditionalFormatting sqref="E38:G38">
    <cfRule type="cellIs" dxfId="1" priority="1" operator="lessThan">
      <formula>0</formula>
    </cfRule>
    <cfRule type="cellIs" dxfId="0" priority="2" operator="greaterThan">
      <formula>0</formula>
    </cfRule>
  </conditionalFormatting>
  <dataValidations count="4">
    <dataValidation allowBlank="1" showInputMessage="1" showErrorMessage="1" prompt="Erfahrungs-wert: 0,04€_x000a_" sqref="F24:F25" xr:uid="{2B5938FD-62A1-469A-AAF8-EA262656401D}"/>
    <dataValidation allowBlank="1" showInputMessage="1" showErrorMessage="1" prompt="Erfahrungs-wert: 0,11€_x000a_" sqref="E24:E25" xr:uid="{2046E928-ADF7-4D2E-8E57-7BCDFC494457}"/>
    <dataValidation allowBlank="1" showInputMessage="1" showErrorMessage="1" prompt="Erfahrungs-wert: 0,12€_x000a_" sqref="F20" xr:uid="{56CC4B4C-903D-46C2-9F0E-68858A0E9D25}"/>
    <dataValidation allowBlank="1" showInputMessage="1" showErrorMessage="1" prompt="Erfahrungs-wert: 0,25€_x000a_" sqref="E20" xr:uid="{F52DDBA2-F288-41D9-8223-A82DE6E03E57}"/>
  </dataValidations>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3" r:id="rId4" name="Scroll Bar 1">
              <controlPr defaultSize="0" autoPict="0">
                <anchor moveWithCells="1">
                  <from>
                    <xdr:col>4</xdr:col>
                    <xdr:colOff>0</xdr:colOff>
                    <xdr:row>16</xdr:row>
                    <xdr:rowOff>165100</xdr:rowOff>
                  </from>
                  <to>
                    <xdr:col>5</xdr:col>
                    <xdr:colOff>0</xdr:colOff>
                    <xdr:row>17</xdr:row>
                    <xdr:rowOff>152400</xdr:rowOff>
                  </to>
                </anchor>
              </controlPr>
            </control>
          </mc:Choice>
        </mc:AlternateContent>
        <mc:AlternateContent xmlns:mc="http://schemas.openxmlformats.org/markup-compatibility/2006">
          <mc:Choice Requires="x14">
            <control shapeId="3074" r:id="rId5" name="Scroll Bar 2">
              <controlPr defaultSize="0" autoPict="0">
                <anchor moveWithCells="1">
                  <from>
                    <xdr:col>5</xdr:col>
                    <xdr:colOff>38100</xdr:colOff>
                    <xdr:row>16</xdr:row>
                    <xdr:rowOff>165100</xdr:rowOff>
                  </from>
                  <to>
                    <xdr:col>6</xdr:col>
                    <xdr:colOff>0</xdr:colOff>
                    <xdr:row>17</xdr:row>
                    <xdr:rowOff>165100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3CD25724-56FB-4207-84BF-0E3965914C94}">
          <x14:formula1>
            <xm:f>Hilfstabellen!$F$14:$F$15</xm:f>
          </x14:formula1>
          <xm:sqref>E23 E19</xm:sqref>
        </x14:dataValidation>
        <x14:dataValidation type="list" allowBlank="1" showInputMessage="1" showErrorMessage="1" xr:uid="{7635D806-1084-4660-92F4-BA3EA000459F}">
          <x14:formula1>
            <xm:f>Hilfstabellen!$D$14:$D$65</xm:f>
          </x14:formula1>
          <xm:sqref>E14</xm:sqref>
        </x14:dataValidation>
        <x14:dataValidation type="list" allowBlank="1" showInputMessage="1" showErrorMessage="1" xr:uid="{5602541E-A9B4-4542-B019-0892A2283C65}">
          <x14:formula1>
            <xm:f>Hilfstabellen!$C$14:$C$20</xm:f>
          </x14:formula1>
          <xm:sqref>E13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15C2C-83AE-46B0-8A96-83E6848EC3DC}">
  <sheetPr>
    <tabColor theme="0" tint="-0.249977111117893"/>
  </sheetPr>
  <dimension ref="A1:O66"/>
  <sheetViews>
    <sheetView showGridLines="0" zoomScale="173" zoomScaleNormal="130" workbookViewId="0">
      <pane ySplit="5" topLeftCell="A6" activePane="bottomLeft" state="frozen"/>
      <selection activeCell="H19" sqref="H19"/>
      <selection pane="bottomLeft"/>
    </sheetView>
  </sheetViews>
  <sheetFormatPr baseColWidth="10" defaultColWidth="8.6640625" defaultRowHeight="13" x14ac:dyDescent="0.15"/>
  <cols>
    <col min="1" max="1" width="1.5" style="8" customWidth="1"/>
    <col min="2" max="2" width="20.1640625" style="8" customWidth="1"/>
    <col min="3" max="3" width="11.5" style="8" customWidth="1"/>
    <col min="4" max="4" width="15.33203125" style="8" customWidth="1"/>
    <col min="5" max="5" width="15.5" style="9" customWidth="1"/>
    <col min="6" max="6" width="19.5" style="8" customWidth="1"/>
    <col min="7" max="7" width="17.1640625" style="8" customWidth="1"/>
    <col min="8" max="8" width="14.33203125" style="8" customWidth="1"/>
    <col min="9" max="9" width="23.83203125" style="8" customWidth="1"/>
    <col min="10" max="16384" width="8.6640625" style="8"/>
  </cols>
  <sheetData>
    <row r="1" spans="1:15" s="2" customFormat="1" ht="11.25" customHeight="1" x14ac:dyDescent="0.15">
      <c r="A1" s="1"/>
      <c r="B1" s="147"/>
      <c r="D1" s="1"/>
      <c r="E1" s="1"/>
      <c r="F1" s="1"/>
      <c r="G1" s="1"/>
      <c r="H1" s="1"/>
      <c r="I1" s="1"/>
      <c r="J1" s="1"/>
      <c r="K1" s="1"/>
      <c r="L1" s="1"/>
      <c r="M1" s="1"/>
      <c r="N1" s="1"/>
      <c r="O1" s="1"/>
    </row>
    <row r="2" spans="1:15" s="2" customFormat="1" ht="15.75" customHeight="1" thickBot="1" x14ac:dyDescent="0.2">
      <c r="B2" s="102" t="s">
        <v>0</v>
      </c>
      <c r="D2" s="1"/>
      <c r="E2" s="1"/>
      <c r="F2" s="1"/>
      <c r="G2" s="1"/>
      <c r="H2" s="1"/>
      <c r="I2" s="1"/>
      <c r="J2" s="1"/>
      <c r="K2" s="1"/>
      <c r="L2" s="1"/>
      <c r="M2" s="1"/>
      <c r="N2" s="1"/>
      <c r="O2" s="1"/>
    </row>
    <row r="3" spans="1:15" s="2" customFormat="1" ht="12.75" customHeight="1" x14ac:dyDescent="0.15">
      <c r="B3" s="148" t="s">
        <v>56</v>
      </c>
      <c r="D3" s="1"/>
      <c r="E3" s="1"/>
      <c r="F3" s="1"/>
      <c r="G3" s="1"/>
      <c r="H3" s="1"/>
      <c r="I3" s="1"/>
      <c r="J3" s="1"/>
      <c r="K3" s="1"/>
      <c r="L3" s="1"/>
      <c r="M3" s="1"/>
      <c r="N3" s="1"/>
      <c r="O3" s="1"/>
    </row>
    <row r="4" spans="1:15" s="2" customFormat="1" ht="15.75" customHeight="1" thickBot="1" x14ac:dyDescent="0.2">
      <c r="A4" s="1"/>
      <c r="B4" s="149"/>
      <c r="D4" s="1"/>
      <c r="E4" s="1"/>
      <c r="F4" s="1"/>
      <c r="G4" s="1"/>
      <c r="H4" s="1"/>
      <c r="I4" s="1"/>
      <c r="J4" s="1"/>
      <c r="K4" s="1"/>
      <c r="L4" s="1"/>
      <c r="M4" s="1"/>
      <c r="N4" s="1"/>
      <c r="O4" s="1"/>
    </row>
    <row r="5" spans="1:15" s="7" customFormat="1" ht="9" customHeight="1" thickBot="1" x14ac:dyDescent="0.2">
      <c r="A5" s="3"/>
      <c r="B5" s="4"/>
      <c r="C5" s="5"/>
      <c r="D5" s="5"/>
      <c r="E5" s="6"/>
      <c r="F5" s="5"/>
      <c r="G5" s="5"/>
      <c r="H5" s="5"/>
      <c r="I5" s="5"/>
      <c r="J5" s="5"/>
    </row>
    <row r="7" spans="1:15" ht="12.5" customHeight="1" x14ac:dyDescent="0.15">
      <c r="C7" s="117" t="s">
        <v>30</v>
      </c>
      <c r="D7" s="118"/>
      <c r="E7" s="118"/>
      <c r="F7" s="118"/>
      <c r="G7" s="118"/>
      <c r="H7" s="118"/>
      <c r="I7" s="119"/>
    </row>
    <row r="8" spans="1:15" ht="12.5" customHeight="1" x14ac:dyDescent="0.15">
      <c r="C8" s="120"/>
      <c r="D8" s="121"/>
      <c r="E8" s="121"/>
      <c r="F8" s="121"/>
      <c r="G8" s="121"/>
      <c r="H8" s="121"/>
      <c r="I8" s="122"/>
    </row>
    <row r="9" spans="1:15" ht="12.5" customHeight="1" x14ac:dyDescent="0.15">
      <c r="C9" s="120"/>
      <c r="D9" s="121"/>
      <c r="E9" s="121"/>
      <c r="F9" s="121"/>
      <c r="G9" s="121"/>
      <c r="H9" s="121"/>
      <c r="I9" s="122"/>
    </row>
    <row r="10" spans="1:15" ht="12.5" customHeight="1" x14ac:dyDescent="0.15">
      <c r="C10" s="123"/>
      <c r="D10" s="124"/>
      <c r="E10" s="124"/>
      <c r="F10" s="124"/>
      <c r="G10" s="124"/>
      <c r="H10" s="124"/>
      <c r="I10" s="125"/>
    </row>
    <row r="11" spans="1:15" ht="16" x14ac:dyDescent="0.15">
      <c r="C11" s="14"/>
      <c r="D11" s="89"/>
      <c r="E11" s="89"/>
      <c r="F11" s="89"/>
      <c r="G11" s="90"/>
      <c r="H11" s="90"/>
      <c r="I11" s="91"/>
    </row>
    <row r="12" spans="1:15" x14ac:dyDescent="0.15">
      <c r="C12" s="42" t="s">
        <v>31</v>
      </c>
      <c r="D12" s="92" t="s">
        <v>32</v>
      </c>
      <c r="E12" s="92" t="s">
        <v>33</v>
      </c>
      <c r="F12" s="92" t="s">
        <v>34</v>
      </c>
      <c r="G12" s="93" t="s">
        <v>35</v>
      </c>
      <c r="H12" s="93" t="s">
        <v>36</v>
      </c>
      <c r="I12" s="10"/>
    </row>
    <row r="13" spans="1:15" x14ac:dyDescent="0.15">
      <c r="C13" s="42"/>
      <c r="D13" s="92"/>
      <c r="E13" s="92"/>
      <c r="F13" s="92"/>
      <c r="G13" s="93"/>
      <c r="H13" s="8">
        <v>12</v>
      </c>
      <c r="I13" s="10" t="s">
        <v>49</v>
      </c>
    </row>
    <row r="14" spans="1:15" x14ac:dyDescent="0.15">
      <c r="C14" s="43">
        <v>1</v>
      </c>
      <c r="D14" s="94">
        <v>1</v>
      </c>
      <c r="E14" s="9" t="s">
        <v>7</v>
      </c>
      <c r="F14" s="9" t="s">
        <v>13</v>
      </c>
      <c r="G14" s="95" t="s">
        <v>37</v>
      </c>
      <c r="H14" s="8">
        <v>35</v>
      </c>
      <c r="I14" s="10" t="s">
        <v>48</v>
      </c>
    </row>
    <row r="15" spans="1:15" x14ac:dyDescent="0.15">
      <c r="C15" s="43">
        <v>2</v>
      </c>
      <c r="D15" s="96">
        <v>2</v>
      </c>
      <c r="E15" s="9" t="s">
        <v>6</v>
      </c>
      <c r="F15" s="9" t="s">
        <v>38</v>
      </c>
      <c r="G15" s="97" t="s">
        <v>39</v>
      </c>
      <c r="H15" s="8">
        <v>5</v>
      </c>
      <c r="I15" s="10" t="s">
        <v>45</v>
      </c>
    </row>
    <row r="16" spans="1:15" x14ac:dyDescent="0.15">
      <c r="C16" s="43">
        <v>3</v>
      </c>
      <c r="D16" s="94">
        <v>3</v>
      </c>
      <c r="H16" s="8">
        <v>13</v>
      </c>
      <c r="I16" s="10" t="s">
        <v>46</v>
      </c>
    </row>
    <row r="17" spans="3:9" x14ac:dyDescent="0.15">
      <c r="C17" s="43">
        <v>4</v>
      </c>
      <c r="D17" s="96">
        <v>4</v>
      </c>
      <c r="G17" s="9"/>
      <c r="H17" s="8">
        <v>0.2</v>
      </c>
      <c r="I17" s="10" t="s">
        <v>47</v>
      </c>
    </row>
    <row r="18" spans="3:9" x14ac:dyDescent="0.15">
      <c r="C18" s="43">
        <v>5</v>
      </c>
      <c r="D18" s="94">
        <v>5</v>
      </c>
      <c r="G18" s="9"/>
      <c r="I18" s="10"/>
    </row>
    <row r="19" spans="3:9" x14ac:dyDescent="0.15">
      <c r="C19" s="43">
        <v>6</v>
      </c>
      <c r="D19" s="96">
        <v>6</v>
      </c>
      <c r="G19" s="9"/>
      <c r="I19" s="10"/>
    </row>
    <row r="20" spans="3:9" x14ac:dyDescent="0.15">
      <c r="C20" s="43">
        <v>7</v>
      </c>
      <c r="D20" s="94">
        <v>7</v>
      </c>
      <c r="G20" s="9"/>
      <c r="I20" s="10"/>
    </row>
    <row r="21" spans="3:9" x14ac:dyDescent="0.15">
      <c r="C21" s="44"/>
      <c r="D21" s="96">
        <v>8</v>
      </c>
      <c r="G21" s="9"/>
      <c r="I21" s="10"/>
    </row>
    <row r="22" spans="3:9" x14ac:dyDescent="0.15">
      <c r="C22" s="44"/>
      <c r="D22" s="94">
        <v>9</v>
      </c>
      <c r="G22" s="9"/>
      <c r="I22" s="10"/>
    </row>
    <row r="23" spans="3:9" x14ac:dyDescent="0.15">
      <c r="C23" s="44"/>
      <c r="D23" s="96">
        <v>10</v>
      </c>
      <c r="I23" s="10"/>
    </row>
    <row r="24" spans="3:9" x14ac:dyDescent="0.15">
      <c r="C24" s="98"/>
      <c r="D24" s="94">
        <v>11</v>
      </c>
      <c r="I24" s="10"/>
    </row>
    <row r="25" spans="3:9" x14ac:dyDescent="0.15">
      <c r="C25" s="98"/>
      <c r="D25" s="96">
        <v>12</v>
      </c>
      <c r="I25" s="10"/>
    </row>
    <row r="26" spans="3:9" x14ac:dyDescent="0.15">
      <c r="C26" s="98"/>
      <c r="D26" s="94">
        <v>13</v>
      </c>
      <c r="I26" s="10"/>
    </row>
    <row r="27" spans="3:9" x14ac:dyDescent="0.15">
      <c r="C27" s="98"/>
      <c r="D27" s="96">
        <v>14</v>
      </c>
      <c r="I27" s="10"/>
    </row>
    <row r="28" spans="3:9" x14ac:dyDescent="0.15">
      <c r="C28" s="98"/>
      <c r="D28" s="94">
        <v>15</v>
      </c>
      <c r="I28" s="10"/>
    </row>
    <row r="29" spans="3:9" x14ac:dyDescent="0.15">
      <c r="C29" s="98"/>
      <c r="D29" s="96">
        <v>16</v>
      </c>
      <c r="I29" s="10"/>
    </row>
    <row r="30" spans="3:9" x14ac:dyDescent="0.15">
      <c r="C30" s="98"/>
      <c r="D30" s="94">
        <v>17</v>
      </c>
      <c r="I30" s="10"/>
    </row>
    <row r="31" spans="3:9" x14ac:dyDescent="0.15">
      <c r="C31" s="98"/>
      <c r="D31" s="96">
        <v>18</v>
      </c>
      <c r="I31" s="10"/>
    </row>
    <row r="32" spans="3:9" x14ac:dyDescent="0.15">
      <c r="C32" s="98"/>
      <c r="D32" s="94">
        <v>19</v>
      </c>
      <c r="I32" s="10"/>
    </row>
    <row r="33" spans="3:9" x14ac:dyDescent="0.15">
      <c r="C33" s="98"/>
      <c r="D33" s="96">
        <v>20</v>
      </c>
      <c r="I33" s="10"/>
    </row>
    <row r="34" spans="3:9" x14ac:dyDescent="0.15">
      <c r="C34" s="98"/>
      <c r="D34" s="94">
        <v>21</v>
      </c>
      <c r="I34" s="10"/>
    </row>
    <row r="35" spans="3:9" x14ac:dyDescent="0.15">
      <c r="C35" s="98"/>
      <c r="D35" s="96">
        <v>22</v>
      </c>
      <c r="I35" s="10"/>
    </row>
    <row r="36" spans="3:9" x14ac:dyDescent="0.15">
      <c r="C36" s="98"/>
      <c r="D36" s="94">
        <v>23</v>
      </c>
      <c r="I36" s="10"/>
    </row>
    <row r="37" spans="3:9" x14ac:dyDescent="0.15">
      <c r="C37" s="98"/>
      <c r="D37" s="96">
        <v>24</v>
      </c>
      <c r="I37" s="10"/>
    </row>
    <row r="38" spans="3:9" x14ac:dyDescent="0.15">
      <c r="C38" s="98"/>
      <c r="D38" s="94">
        <v>25</v>
      </c>
      <c r="I38" s="10"/>
    </row>
    <row r="39" spans="3:9" x14ac:dyDescent="0.15">
      <c r="C39" s="98"/>
      <c r="D39" s="96">
        <v>26</v>
      </c>
      <c r="I39" s="10"/>
    </row>
    <row r="40" spans="3:9" x14ac:dyDescent="0.15">
      <c r="C40" s="98"/>
      <c r="D40" s="94">
        <v>27</v>
      </c>
      <c r="I40" s="10"/>
    </row>
    <row r="41" spans="3:9" x14ac:dyDescent="0.15">
      <c r="C41" s="98"/>
      <c r="D41" s="96">
        <v>28</v>
      </c>
      <c r="I41" s="10"/>
    </row>
    <row r="42" spans="3:9" x14ac:dyDescent="0.15">
      <c r="C42" s="98"/>
      <c r="D42" s="94">
        <v>29</v>
      </c>
      <c r="I42" s="10"/>
    </row>
    <row r="43" spans="3:9" x14ac:dyDescent="0.15">
      <c r="C43" s="98"/>
      <c r="D43" s="96">
        <v>30</v>
      </c>
      <c r="I43" s="10"/>
    </row>
    <row r="44" spans="3:9" x14ac:dyDescent="0.15">
      <c r="C44" s="98"/>
      <c r="D44" s="94">
        <v>31</v>
      </c>
      <c r="I44" s="10"/>
    </row>
    <row r="45" spans="3:9" x14ac:dyDescent="0.15">
      <c r="C45" s="98"/>
      <c r="D45" s="96">
        <v>32</v>
      </c>
      <c r="I45" s="10"/>
    </row>
    <row r="46" spans="3:9" x14ac:dyDescent="0.15">
      <c r="C46" s="98"/>
      <c r="D46" s="94">
        <v>33</v>
      </c>
      <c r="I46" s="10"/>
    </row>
    <row r="47" spans="3:9" x14ac:dyDescent="0.15">
      <c r="C47" s="98"/>
      <c r="D47" s="96">
        <v>34</v>
      </c>
      <c r="I47" s="10"/>
    </row>
    <row r="48" spans="3:9" x14ac:dyDescent="0.15">
      <c r="C48" s="98"/>
      <c r="D48" s="94">
        <v>35</v>
      </c>
      <c r="I48" s="10"/>
    </row>
    <row r="49" spans="3:9" x14ac:dyDescent="0.15">
      <c r="C49" s="98"/>
      <c r="D49" s="96">
        <v>36</v>
      </c>
      <c r="I49" s="10"/>
    </row>
    <row r="50" spans="3:9" x14ac:dyDescent="0.15">
      <c r="C50" s="98"/>
      <c r="D50" s="94">
        <v>37</v>
      </c>
      <c r="I50" s="10"/>
    </row>
    <row r="51" spans="3:9" x14ac:dyDescent="0.15">
      <c r="C51" s="98"/>
      <c r="D51" s="96">
        <v>38</v>
      </c>
      <c r="I51" s="10"/>
    </row>
    <row r="52" spans="3:9" x14ac:dyDescent="0.15">
      <c r="C52" s="98"/>
      <c r="D52" s="94">
        <v>39</v>
      </c>
      <c r="I52" s="10"/>
    </row>
    <row r="53" spans="3:9" x14ac:dyDescent="0.15">
      <c r="C53" s="98"/>
      <c r="D53" s="96">
        <v>40</v>
      </c>
      <c r="I53" s="10"/>
    </row>
    <row r="54" spans="3:9" x14ac:dyDescent="0.15">
      <c r="C54" s="98"/>
      <c r="D54" s="94">
        <v>41</v>
      </c>
      <c r="I54" s="10"/>
    </row>
    <row r="55" spans="3:9" x14ac:dyDescent="0.15">
      <c r="C55" s="98"/>
      <c r="D55" s="96">
        <v>42</v>
      </c>
      <c r="I55" s="10"/>
    </row>
    <row r="56" spans="3:9" x14ac:dyDescent="0.15">
      <c r="C56" s="98"/>
      <c r="D56" s="94">
        <v>43</v>
      </c>
      <c r="I56" s="10"/>
    </row>
    <row r="57" spans="3:9" x14ac:dyDescent="0.15">
      <c r="C57" s="98"/>
      <c r="D57" s="96">
        <v>44</v>
      </c>
      <c r="I57" s="10"/>
    </row>
    <row r="58" spans="3:9" x14ac:dyDescent="0.15">
      <c r="C58" s="98"/>
      <c r="D58" s="94">
        <v>45</v>
      </c>
      <c r="I58" s="10"/>
    </row>
    <row r="59" spans="3:9" x14ac:dyDescent="0.15">
      <c r="C59" s="98"/>
      <c r="D59" s="96">
        <v>46</v>
      </c>
      <c r="I59" s="10"/>
    </row>
    <row r="60" spans="3:9" x14ac:dyDescent="0.15">
      <c r="C60" s="98"/>
      <c r="D60" s="94">
        <v>47</v>
      </c>
      <c r="I60" s="10"/>
    </row>
    <row r="61" spans="3:9" x14ac:dyDescent="0.15">
      <c r="C61" s="98"/>
      <c r="D61" s="96">
        <v>48</v>
      </c>
      <c r="I61" s="10"/>
    </row>
    <row r="62" spans="3:9" x14ac:dyDescent="0.15">
      <c r="C62" s="98"/>
      <c r="D62" s="94">
        <v>49</v>
      </c>
      <c r="I62" s="10"/>
    </row>
    <row r="63" spans="3:9" x14ac:dyDescent="0.15">
      <c r="C63" s="98"/>
      <c r="D63" s="96">
        <v>50</v>
      </c>
      <c r="I63" s="10"/>
    </row>
    <row r="64" spans="3:9" x14ac:dyDescent="0.15">
      <c r="C64" s="98"/>
      <c r="D64" s="94">
        <v>51</v>
      </c>
      <c r="I64" s="10"/>
    </row>
    <row r="65" spans="3:9" x14ac:dyDescent="0.15">
      <c r="C65" s="98"/>
      <c r="D65" s="96">
        <v>52</v>
      </c>
      <c r="I65" s="10"/>
    </row>
    <row r="66" spans="3:9" x14ac:dyDescent="0.15">
      <c r="C66" s="11"/>
      <c r="D66" s="99"/>
      <c r="E66" s="100"/>
      <c r="F66" s="99"/>
      <c r="G66" s="99"/>
      <c r="H66" s="99"/>
      <c r="I66" s="101"/>
    </row>
  </sheetData>
  <mergeCells count="1">
    <mergeCell ref="C7:I10"/>
  </mergeCells>
  <pageMargins left="0.75" right="0.75" top="1" bottom="1" header="0.5" footer="0.5"/>
  <pageSetup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A61FB18C14CA047BD2CC26B4CDDBB26" ma:contentTypeVersion="4" ma:contentTypeDescription="Create a new document." ma:contentTypeScope="" ma:versionID="26f0d76d38646ba704ba44d897db4401">
  <xsd:schema xmlns:xsd="http://www.w3.org/2001/XMLSchema" xmlns:xs="http://www.w3.org/2001/XMLSchema" xmlns:p="http://schemas.microsoft.com/office/2006/metadata/properties" xmlns:ns2="1f6b2d62-cc72-4edf-a47f-53a59a9c6004" targetNamespace="http://schemas.microsoft.com/office/2006/metadata/properties" ma:root="true" ma:fieldsID="eb47b21c6a92ccaede0c8f3143dafcf4" ns2:_="">
    <xsd:import namespace="1f6b2d62-cc72-4edf-a47f-53a59a9c600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6b2d62-cc72-4edf-a47f-53a59a9c60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868C1E-7569-4632-B6B9-2BE0DFA4FAC3}">
  <ds:schemaRefs>
    <ds:schemaRef ds:uri="http://schemas.microsoft.com/office/2006/documentManagement/types"/>
    <ds:schemaRef ds:uri="http://purl.org/dc/elements/1.1/"/>
    <ds:schemaRef ds:uri="http://purl.org/dc/dcmitype/"/>
    <ds:schemaRef ds:uri="http://schemas.openxmlformats.org/package/2006/metadata/core-properties"/>
    <ds:schemaRef ds:uri="00a3ee56-8d9b-4cb3-8a0f-62a34d83d407"/>
    <ds:schemaRef ds:uri="http://purl.org/dc/terms/"/>
    <ds:schemaRef ds:uri="http://www.w3.org/XML/1998/namespace"/>
    <ds:schemaRef ds:uri="http://schemas.microsoft.com/office/2006/metadata/properties"/>
    <ds:schemaRef ds:uri="http://schemas.microsoft.com/office/infopath/2007/PartnerControls"/>
    <ds:schemaRef ds:uri="ccc86b20-46f3-4010-b015-09938a55eead"/>
  </ds:schemaRefs>
</ds:datastoreItem>
</file>

<file path=customXml/itemProps2.xml><?xml version="1.0" encoding="utf-8"?>
<ds:datastoreItem xmlns:ds="http://schemas.openxmlformats.org/officeDocument/2006/customXml" ds:itemID="{73C00506-6214-4FDB-97CA-B0E33E8C3A2B}">
  <ds:schemaRefs>
    <ds:schemaRef ds:uri="http://schemas.microsoft.com/sharepoint/v3/contenttype/forms"/>
  </ds:schemaRefs>
</ds:datastoreItem>
</file>

<file path=customXml/itemProps3.xml><?xml version="1.0" encoding="utf-8"?>
<ds:datastoreItem xmlns:ds="http://schemas.openxmlformats.org/officeDocument/2006/customXml" ds:itemID="{C2221652-350A-4054-B770-8AAD8244B17F}"/>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Übersicht</vt:lpstr>
      <vt:lpstr>Vergleichsrechner</vt:lpstr>
      <vt:lpstr>Hilfstabellen</vt:lpstr>
      <vt:lpstr>Hilfstabellen!Title</vt:lpstr>
      <vt:lpstr>Übersicht!Title</vt:lpstr>
    </vt:vector>
  </TitlesOfParts>
  <Manager/>
  <Company>AMT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AMT</dc:creator>
  <cp:keywords/>
  <dc:description/>
  <cp:lastModifiedBy>Kuerten-Buschle, Mayra</cp:lastModifiedBy>
  <cp:revision/>
  <dcterms:created xsi:type="dcterms:W3CDTF">2009-10-20T07:07:16Z</dcterms:created>
  <dcterms:modified xsi:type="dcterms:W3CDTF">2024-10-25T14:08:46Z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-1309859988</vt:i4>
  </property>
  <property fmtid="{D5CDD505-2E9C-101B-9397-08002B2CF9AE}" pid="3" name="_NewReviewCycle">
    <vt:lpwstr/>
  </property>
  <property fmtid="{D5CDD505-2E9C-101B-9397-08002B2CF9AE}" pid="4" name="_EmailSubject">
    <vt:lpwstr>Finale version template</vt:lpwstr>
  </property>
  <property fmtid="{D5CDD505-2E9C-101B-9397-08002B2CF9AE}" pid="5" name="_AuthorEmail">
    <vt:lpwstr>Eberle.Laura@bcg.com</vt:lpwstr>
  </property>
  <property fmtid="{D5CDD505-2E9C-101B-9397-08002B2CF9AE}" pid="6" name="_AuthorEmailDisplayName">
    <vt:lpwstr>Eberle Laura</vt:lpwstr>
  </property>
  <property fmtid="{D5CDD505-2E9C-101B-9397-08002B2CF9AE}" pid="7" name="_ReviewingToolsShownOnce">
    <vt:lpwstr/>
  </property>
  <property fmtid="{D5CDD505-2E9C-101B-9397-08002B2CF9AE}" pid="8" name="MSIP_Label_b0d5c4f4-7a29-4385-b7a5-afbe2154ae6f_Enabled">
    <vt:lpwstr>true</vt:lpwstr>
  </property>
  <property fmtid="{D5CDD505-2E9C-101B-9397-08002B2CF9AE}" pid="9" name="MSIP_Label_b0d5c4f4-7a29-4385-b7a5-afbe2154ae6f_SetDate">
    <vt:lpwstr>2022-11-11T15:48:00Z</vt:lpwstr>
  </property>
  <property fmtid="{D5CDD505-2E9C-101B-9397-08002B2CF9AE}" pid="10" name="MSIP_Label_b0d5c4f4-7a29-4385-b7a5-afbe2154ae6f_Method">
    <vt:lpwstr>Standard</vt:lpwstr>
  </property>
  <property fmtid="{D5CDD505-2E9C-101B-9397-08002B2CF9AE}" pid="11" name="MSIP_Label_b0d5c4f4-7a29-4385-b7a5-afbe2154ae6f_Name">
    <vt:lpwstr>Confidential</vt:lpwstr>
  </property>
  <property fmtid="{D5CDD505-2E9C-101B-9397-08002B2CF9AE}" pid="12" name="MSIP_Label_b0d5c4f4-7a29-4385-b7a5-afbe2154ae6f_SiteId">
    <vt:lpwstr>2dfb2f0b-4d21-4268-9559-72926144c918</vt:lpwstr>
  </property>
  <property fmtid="{D5CDD505-2E9C-101B-9397-08002B2CF9AE}" pid="13" name="MSIP_Label_b0d5c4f4-7a29-4385-b7a5-afbe2154ae6f_ActionId">
    <vt:lpwstr>066d13d8-27f8-4918-88c1-836ef9c2ee74</vt:lpwstr>
  </property>
  <property fmtid="{D5CDD505-2E9C-101B-9397-08002B2CF9AE}" pid="14" name="MSIP_Label_b0d5c4f4-7a29-4385-b7a5-afbe2154ae6f_ContentBits">
    <vt:lpwstr>0</vt:lpwstr>
  </property>
  <property fmtid="{D5CDD505-2E9C-101B-9397-08002B2CF9AE}" pid="15" name="bcgClassification">
    <vt:lpwstr>bcgConfidential</vt:lpwstr>
  </property>
  <property fmtid="{D5CDD505-2E9C-101B-9397-08002B2CF9AE}" pid="16" name="ContentTypeId">
    <vt:lpwstr>0x010100CA61FB18C14CA047BD2CC26B4CDDBB26</vt:lpwstr>
  </property>
  <property fmtid="{D5CDD505-2E9C-101B-9397-08002B2CF9AE}" pid="17" name="MediaServiceImageTags">
    <vt:lpwstr/>
  </property>
</Properties>
</file>